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always"/>
  <mc:AlternateContent xmlns:mc="http://schemas.openxmlformats.org/markup-compatibility/2006">
    <mc:Choice Requires="x15">
      <x15ac:absPath xmlns:x15ac="http://schemas.microsoft.com/office/spreadsheetml/2010/11/ac" url="C:\Users\U2298N0017\Downloads\申請書（0610）\申請書（0611 1500）\"/>
    </mc:Choice>
  </mc:AlternateContent>
  <xr:revisionPtr revIDLastSave="0" documentId="13_ncr:1_{CFA2442F-2A0D-424F-AB62-A99EAF03228D}" xr6:coauthVersionLast="47" xr6:coauthVersionMax="47" xr10:uidLastSave="{00000000-0000-0000-0000-000000000000}"/>
  <bookViews>
    <workbookView xWindow="-108" yWindow="-108" windowWidth="23256" windowHeight="14856" tabRatio="813" xr2:uid="{00000000-000D-0000-FFFF-FFFF00000000}"/>
  </bookViews>
  <sheets>
    <sheet name="申請書の記入方法" sheetId="129" r:id="rId1"/>
    <sheet name="支給申請書兼請求書（医療機関等→都道府県）" sheetId="64" r:id="rId2"/>
    <sheet name="【総額及び平均額】賃上げ支援事業請求額内訳（法人単位）" sheetId="124" r:id="rId3"/>
    <sheet name="賃上げ支援事業対象施設報告シート（法人単位）" sheetId="125" r:id="rId4"/>
    <sheet name="別紙（2.0％超部分算定シート）（法人単位）" sheetId="126" r:id="rId5"/>
    <sheet name="物価支援事業（請求額内訳）（法人単位）" sheetId="127" r:id="rId6"/>
    <sheet name="物価支援事業（算定シート） " sheetId="128" r:id="rId7"/>
    <sheet name="【有床診（2施設以上）】物価支援事業（算定シート）" sheetId="91" r:id="rId8"/>
    <sheet name="【参考】集計用シート" sheetId="65" r:id="rId9"/>
    <sheet name="都道府県リスト" sheetId="62" state="hidden" r:id="rId10"/>
  </sheets>
  <definedNames>
    <definedName name="_xlnm._FilterDatabase" localSheetId="2" hidden="1">'【総額及び平均額】賃上げ支援事業請求額内訳（法人単位）'!$A$9:$R$76</definedName>
    <definedName name="_xlnm._FilterDatabase" localSheetId="4" hidden="1">'別紙（2.0％超部分算定シート）（法人単位）'!$A$3:$L$4</definedName>
    <definedName name="_xlnm.Print_Area" localSheetId="2">'【総額及び平均額】賃上げ支援事業請求額内訳（法人単位）'!$A$1:$K$76</definedName>
    <definedName name="_xlnm.Print_Area" localSheetId="7">'【有床診（2施設以上）】物価支援事業（算定シート）'!$A$1:$I$50</definedName>
    <definedName name="_xlnm.Print_Area" localSheetId="1">'支給申請書兼請求書（医療機関等→都道府県）'!$A$1:$BZ$67</definedName>
    <definedName name="_xlnm.Print_Area" localSheetId="3">'賃上げ支援事業対象施設報告シート（法人単位）'!$A$4:$E$46</definedName>
    <definedName name="_xlnm.Print_Area" localSheetId="6">'物価支援事業（算定シート） '!$A$1:$I$51</definedName>
    <definedName name="_xlnm.Print_Area" localSheetId="4">'別紙（2.0％超部分算定シート）（法人単位）'!$A$1:$I$7</definedName>
    <definedName name="_xlnm.Print_Area">#REF!</definedName>
    <definedName name="_xlnm.Print_Titles" localSheetId="2">'【総額及び平均額】賃上げ支援事業請求額内訳（法人単位）'!$8:$8</definedName>
    <definedName name="_xlnm.Print_Titles" localSheetId="4">'別紙（2.0％超部分算定シート）（法人単位）'!$1:$2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 i="124" l="1"/>
  <c r="I20" i="128" l="1"/>
  <c r="E11" i="128"/>
  <c r="G4" i="65"/>
  <c r="F4" i="65"/>
  <c r="E4" i="65"/>
  <c r="D4" i="65"/>
  <c r="I4" i="65" l="1"/>
  <c r="H4" i="65"/>
  <c r="I76" i="124" l="1"/>
  <c r="H76" i="124"/>
  <c r="J75" i="124"/>
  <c r="I75" i="124"/>
  <c r="H75" i="124"/>
  <c r="F75" i="124"/>
  <c r="I70" i="124"/>
  <c r="H70" i="124"/>
  <c r="J69" i="124"/>
  <c r="I69" i="124"/>
  <c r="H69" i="124"/>
  <c r="F69" i="124"/>
  <c r="I64" i="124"/>
  <c r="H64" i="124"/>
  <c r="J63" i="124"/>
  <c r="I63" i="124"/>
  <c r="H63" i="124"/>
  <c r="F63" i="124"/>
  <c r="I58" i="124"/>
  <c r="H58" i="124"/>
  <c r="J57" i="124"/>
  <c r="I57" i="124"/>
  <c r="H57" i="124"/>
  <c r="F57" i="124"/>
  <c r="I52" i="124"/>
  <c r="H52" i="124"/>
  <c r="J51" i="124"/>
  <c r="I51" i="124"/>
  <c r="H51" i="124"/>
  <c r="F51" i="124"/>
  <c r="I46" i="124"/>
  <c r="H46" i="124"/>
  <c r="J45" i="124"/>
  <c r="I45" i="124"/>
  <c r="H45" i="124"/>
  <c r="F45" i="124"/>
  <c r="F44" i="124"/>
  <c r="H44" i="124"/>
  <c r="I44" i="124"/>
  <c r="J44" i="124"/>
  <c r="I40" i="124"/>
  <c r="H40" i="124"/>
  <c r="J39" i="124"/>
  <c r="I39" i="124"/>
  <c r="H39" i="124"/>
  <c r="F39" i="124"/>
  <c r="I34" i="124"/>
  <c r="H34" i="124"/>
  <c r="J33" i="124"/>
  <c r="I33" i="124"/>
  <c r="H33" i="124"/>
  <c r="F33" i="124"/>
  <c r="I28" i="124"/>
  <c r="H28" i="124"/>
  <c r="J27" i="124"/>
  <c r="I27" i="124"/>
  <c r="H27" i="124"/>
  <c r="F27" i="124"/>
  <c r="I22" i="124"/>
  <c r="H22" i="124"/>
  <c r="J21" i="124"/>
  <c r="I21" i="124"/>
  <c r="H21" i="124"/>
  <c r="F21" i="124"/>
  <c r="J13" i="124"/>
  <c r="K13" i="124" s="1"/>
  <c r="F2" i="127"/>
  <c r="I1" i="126"/>
  <c r="E2" i="125"/>
  <c r="AR4" i="65" l="1"/>
  <c r="AQ4" i="65"/>
  <c r="AV4" i="65"/>
  <c r="AU4" i="65"/>
  <c r="AT4" i="65"/>
  <c r="AS4" i="65"/>
  <c r="AP4" i="65"/>
  <c r="A5" i="125"/>
  <c r="A5" i="127"/>
  <c r="AI4" i="65"/>
  <c r="AH4" i="65"/>
  <c r="AO4" i="65"/>
  <c r="AM4" i="65"/>
  <c r="AK4" i="65"/>
  <c r="AN4" i="65"/>
  <c r="AL4" i="65"/>
  <c r="AJ4" i="65"/>
  <c r="AG4" i="65"/>
  <c r="E49" i="127"/>
  <c r="C41" i="91" l="1"/>
  <c r="I44" i="91" s="1"/>
  <c r="C31" i="91"/>
  <c r="I31" i="91" s="1"/>
  <c r="C20" i="91"/>
  <c r="I23" i="91" s="1"/>
  <c r="I42" i="128"/>
  <c r="I39" i="128"/>
  <c r="I36" i="128"/>
  <c r="I27" i="128"/>
  <c r="I30" i="128" s="1"/>
  <c r="C15" i="128"/>
  <c r="I15" i="128" s="1"/>
  <c r="I1" i="128"/>
  <c r="I45" i="128" l="1"/>
  <c r="I41" i="91"/>
  <c r="I47" i="91" s="1"/>
  <c r="I34" i="91"/>
  <c r="I37" i="91" s="1"/>
  <c r="I20" i="91"/>
  <c r="I26" i="91" s="1"/>
  <c r="I18" i="128"/>
  <c r="I1" i="91"/>
  <c r="D4" i="126" l="1"/>
  <c r="E4" i="126" s="1"/>
  <c r="I4" i="126"/>
  <c r="K15" i="124" s="1"/>
  <c r="D5" i="126"/>
  <c r="E5" i="126"/>
  <c r="I5" i="126"/>
  <c r="F5" i="124"/>
  <c r="E46" i="125"/>
  <c r="K6" i="124" s="1"/>
  <c r="G9" i="124"/>
  <c r="F10" i="124"/>
  <c r="H10" i="124"/>
  <c r="I10" i="124"/>
  <c r="J10" i="124"/>
  <c r="F11" i="124"/>
  <c r="H11" i="124"/>
  <c r="K11" i="124" s="1"/>
  <c r="I11" i="124"/>
  <c r="J11" i="124"/>
  <c r="F12" i="124"/>
  <c r="H12" i="124"/>
  <c r="I12" i="124"/>
  <c r="J12" i="124"/>
  <c r="F13" i="124"/>
  <c r="H13" i="124"/>
  <c r="I13" i="124"/>
  <c r="H14" i="124"/>
  <c r="I14" i="124"/>
  <c r="G17" i="124"/>
  <c r="F18" i="124"/>
  <c r="H18" i="124"/>
  <c r="I18" i="124"/>
  <c r="J18" i="124"/>
  <c r="K18" i="124"/>
  <c r="F19" i="124"/>
  <c r="H19" i="124"/>
  <c r="I19" i="124"/>
  <c r="J19" i="124"/>
  <c r="F20" i="124"/>
  <c r="H20" i="124"/>
  <c r="I20" i="124"/>
  <c r="J20" i="124"/>
  <c r="K21" i="124"/>
  <c r="K22" i="124"/>
  <c r="G23" i="124"/>
  <c r="F24" i="124"/>
  <c r="H24" i="124"/>
  <c r="I24" i="124"/>
  <c r="J24" i="124"/>
  <c r="K24" i="124"/>
  <c r="F25" i="124"/>
  <c r="H25" i="124"/>
  <c r="K25" i="124" s="1"/>
  <c r="I25" i="124"/>
  <c r="J25" i="124"/>
  <c r="F26" i="124"/>
  <c r="H26" i="124"/>
  <c r="I26" i="124"/>
  <c r="J26" i="124"/>
  <c r="K27" i="124"/>
  <c r="K28" i="124"/>
  <c r="G29" i="124"/>
  <c r="F30" i="124"/>
  <c r="H30" i="124"/>
  <c r="I30" i="124"/>
  <c r="J30" i="124"/>
  <c r="F31" i="124"/>
  <c r="H31" i="124"/>
  <c r="I31" i="124"/>
  <c r="K31" i="124" s="1"/>
  <c r="J31" i="124"/>
  <c r="F32" i="124"/>
  <c r="H32" i="124"/>
  <c r="I32" i="124"/>
  <c r="J32" i="124"/>
  <c r="K34" i="124"/>
  <c r="G35" i="124"/>
  <c r="F36" i="124"/>
  <c r="H36" i="124"/>
  <c r="I36" i="124"/>
  <c r="J36" i="124"/>
  <c r="F37" i="124"/>
  <c r="H37" i="124"/>
  <c r="I37" i="124"/>
  <c r="J37" i="124"/>
  <c r="F38" i="124"/>
  <c r="H38" i="124"/>
  <c r="I38" i="124"/>
  <c r="J38" i="124"/>
  <c r="K40" i="124"/>
  <c r="G41" i="124"/>
  <c r="F42" i="124"/>
  <c r="H42" i="124"/>
  <c r="I42" i="124"/>
  <c r="J42" i="124"/>
  <c r="F43" i="124"/>
  <c r="H43" i="124"/>
  <c r="K43" i="124" s="1"/>
  <c r="I43" i="124"/>
  <c r="J43" i="124"/>
  <c r="K44" i="124"/>
  <c r="K45" i="124"/>
  <c r="G47" i="124"/>
  <c r="F48" i="124"/>
  <c r="H48" i="124"/>
  <c r="K48" i="124" s="1"/>
  <c r="I48" i="124"/>
  <c r="J48" i="124"/>
  <c r="F49" i="124"/>
  <c r="H49" i="124"/>
  <c r="I49" i="124"/>
  <c r="J49" i="124"/>
  <c r="F50" i="124"/>
  <c r="H50" i="124"/>
  <c r="K50" i="124" s="1"/>
  <c r="I50" i="124"/>
  <c r="J50" i="124"/>
  <c r="K51" i="124"/>
  <c r="G53" i="124"/>
  <c r="F54" i="124"/>
  <c r="H54" i="124"/>
  <c r="I54" i="124"/>
  <c r="J54" i="124"/>
  <c r="K54" i="124"/>
  <c r="F55" i="124"/>
  <c r="H55" i="124"/>
  <c r="K55" i="124" s="1"/>
  <c r="I55" i="124"/>
  <c r="J55" i="124"/>
  <c r="F56" i="124"/>
  <c r="H56" i="124"/>
  <c r="I56" i="124"/>
  <c r="J56" i="124"/>
  <c r="K56" i="124"/>
  <c r="K57" i="124"/>
  <c r="K58" i="124"/>
  <c r="G59" i="124"/>
  <c r="F60" i="124"/>
  <c r="H60" i="124"/>
  <c r="K60" i="124" s="1"/>
  <c r="I60" i="124"/>
  <c r="J60" i="124"/>
  <c r="F61" i="124"/>
  <c r="H61" i="124"/>
  <c r="I61" i="124"/>
  <c r="K61" i="124" s="1"/>
  <c r="J61" i="124"/>
  <c r="F62" i="124"/>
  <c r="H62" i="124"/>
  <c r="I62" i="124"/>
  <c r="J62" i="124"/>
  <c r="K62" i="124"/>
  <c r="K63" i="124"/>
  <c r="K64" i="124"/>
  <c r="G65" i="124"/>
  <c r="F66" i="124"/>
  <c r="H66" i="124"/>
  <c r="K66" i="124" s="1"/>
  <c r="I66" i="124"/>
  <c r="J66" i="124"/>
  <c r="F67" i="124"/>
  <c r="H67" i="124"/>
  <c r="I67" i="124"/>
  <c r="J67" i="124"/>
  <c r="K67" i="124"/>
  <c r="F68" i="124"/>
  <c r="H68" i="124"/>
  <c r="I68" i="124"/>
  <c r="J68" i="124"/>
  <c r="K69" i="124"/>
  <c r="K70" i="124"/>
  <c r="G71" i="124"/>
  <c r="F72" i="124"/>
  <c r="H72" i="124"/>
  <c r="I72" i="124"/>
  <c r="J72" i="124"/>
  <c r="F73" i="124"/>
  <c r="H73" i="124"/>
  <c r="I73" i="124"/>
  <c r="J73" i="124"/>
  <c r="K73" i="124" s="1"/>
  <c r="F74" i="124"/>
  <c r="H74" i="124"/>
  <c r="I74" i="124"/>
  <c r="J74" i="124"/>
  <c r="K75" i="124"/>
  <c r="K76" i="124"/>
  <c r="K14" i="124" l="1"/>
  <c r="K12" i="124"/>
  <c r="K74" i="124"/>
  <c r="K72" i="124"/>
  <c r="K68" i="124"/>
  <c r="K49" i="124"/>
  <c r="K52" i="124"/>
  <c r="K42" i="124"/>
  <c r="K46" i="124"/>
  <c r="K39" i="124"/>
  <c r="K38" i="124"/>
  <c r="K37" i="124"/>
  <c r="K36" i="124"/>
  <c r="K33" i="124"/>
  <c r="K32" i="124"/>
  <c r="K30" i="124"/>
  <c r="K26" i="124"/>
  <c r="K20" i="124"/>
  <c r="K19" i="124"/>
  <c r="K10" i="124"/>
  <c r="K3" i="124" l="1"/>
  <c r="K5" i="124" s="1"/>
  <c r="K7" i="124" s="1"/>
  <c r="N40" i="64" s="1"/>
  <c r="C10" i="91"/>
  <c r="I13" i="91" s="1"/>
  <c r="I10" i="91" l="1"/>
  <c r="I16" i="91" s="1"/>
  <c r="I50" i="91" s="1"/>
  <c r="I21" i="128" l="1"/>
  <c r="AE4" i="65"/>
  <c r="AD4" i="65"/>
  <c r="I49" i="128" l="1"/>
  <c r="F49" i="127" s="1"/>
  <c r="AC4" i="65"/>
  <c r="AB4" i="65"/>
  <c r="AA4" i="65"/>
  <c r="Y4" i="65"/>
  <c r="X4" i="65"/>
  <c r="W4" i="65"/>
  <c r="Z4" i="65" s="1"/>
  <c r="V4" i="65"/>
  <c r="U4" i="65"/>
  <c r="O4" i="65"/>
  <c r="Q4" i="65" s="1"/>
  <c r="N4" i="65"/>
  <c r="M4" i="65"/>
  <c r="L4" i="65"/>
  <c r="K4" i="65"/>
  <c r="J4" i="65"/>
  <c r="P4" i="65" l="1"/>
  <c r="R4" i="65" l="1"/>
  <c r="N41" i="64"/>
  <c r="S4" i="65" s="1"/>
  <c r="N42" i="64" l="1" a="1"/>
  <c r="N42" i="64" s="1"/>
  <c r="T4" i="6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B9" authorId="0" shapeId="0" xr:uid="{17BB88AE-80FF-4B80-9EE7-9B7E30F948CE}">
      <text>
        <r>
          <rPr>
            <b/>
            <sz val="9"/>
            <color indexed="81"/>
            <rFont val="MS P ゴシック"/>
            <family val="3"/>
            <charset val="128"/>
          </rPr>
          <t>「③月数の期間中における対象職員数の延べ人数」÷「③月数」
例：（４月の対象職員100名＋５月の対象職員100名）÷２ヶ月</t>
        </r>
      </text>
    </comment>
    <comment ref="C9" authorId="0" shapeId="0" xr:uid="{FC0866DB-B95E-4132-8A3E-2EA6AF9BD0FD}">
      <text>
        <r>
          <rPr>
            <b/>
            <sz val="9"/>
            <color indexed="81"/>
            <rFont val="MS P ゴシック"/>
            <family val="3"/>
            <charset val="128"/>
          </rPr>
          <t>③の期間中における賃金改善の総額÷対象職員数の延べ人数で算出可能
例：2,000,000円÷（４月の対象職員100名＋５月の対象職員100名）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<sst xmlns="http://schemas.openxmlformats.org/spreadsheetml/2006/main" count="687" uniqueCount="254">
  <si>
    <t>１．申請者の情報</t>
    <rPh sb="2" eb="4">
      <t>シンセイ</t>
    </rPh>
    <rPh sb="4" eb="5">
      <t>シャ</t>
    </rPh>
    <rPh sb="6" eb="8">
      <t>ジョウホウ</t>
    </rPh>
    <phoneticPr fontId="44"/>
  </si>
  <si>
    <t>申請年月日</t>
    <rPh sb="0" eb="2">
      <t>シンセイ</t>
    </rPh>
    <rPh sb="2" eb="3">
      <t>ネン</t>
    </rPh>
    <rPh sb="3" eb="5">
      <t>ネンガッピ</t>
    </rPh>
    <phoneticPr fontId="22"/>
  </si>
  <si>
    <t>年</t>
    <rPh sb="0" eb="1">
      <t>ネン</t>
    </rPh>
    <phoneticPr fontId="44"/>
  </si>
  <si>
    <t>月</t>
    <rPh sb="0" eb="1">
      <t>ガツ</t>
    </rPh>
    <phoneticPr fontId="44"/>
  </si>
  <si>
    <t>日</t>
    <rPh sb="0" eb="1">
      <t>ニチ</t>
    </rPh>
    <phoneticPr fontId="44"/>
  </si>
  <si>
    <t>フリガナ</t>
    <phoneticPr fontId="44"/>
  </si>
  <si>
    <t>住所・所在地</t>
    <rPh sb="0" eb="2">
      <t>ジュウショ</t>
    </rPh>
    <rPh sb="3" eb="6">
      <t>ショザイチ</t>
    </rPh>
    <phoneticPr fontId="44"/>
  </si>
  <si>
    <t>〒</t>
    <phoneticPr fontId="44"/>
  </si>
  <si>
    <t>－</t>
    <phoneticPr fontId="44"/>
  </si>
  <si>
    <t>事務担当者</t>
    <rPh sb="0" eb="2">
      <t>ジム</t>
    </rPh>
    <rPh sb="2" eb="5">
      <t>タントウシャ</t>
    </rPh>
    <phoneticPr fontId="44"/>
  </si>
  <si>
    <t>氏名</t>
    <rPh sb="0" eb="2">
      <t>シメイ</t>
    </rPh>
    <phoneticPr fontId="44"/>
  </si>
  <si>
    <t>電話番号</t>
    <rPh sb="0" eb="2">
      <t>デンワ</t>
    </rPh>
    <rPh sb="2" eb="4">
      <t>バンゴウ</t>
    </rPh>
    <phoneticPr fontId="44"/>
  </si>
  <si>
    <t>ファクシミリ</t>
    <phoneticPr fontId="44"/>
  </si>
  <si>
    <t>代表者職</t>
    <rPh sb="0" eb="3">
      <t>ダイヒョウシャ</t>
    </rPh>
    <rPh sb="3" eb="4">
      <t>ショク</t>
    </rPh>
    <phoneticPr fontId="44"/>
  </si>
  <si>
    <t>電子メール</t>
    <rPh sb="0" eb="2">
      <t>デンシ</t>
    </rPh>
    <phoneticPr fontId="44"/>
  </si>
  <si>
    <t>合計</t>
    <rPh sb="0" eb="2">
      <t>ゴウケイ</t>
    </rPh>
    <phoneticPr fontId="43"/>
  </si>
  <si>
    <t>３．振込口座</t>
    <rPh sb="2" eb="4">
      <t>フリコミ</t>
    </rPh>
    <rPh sb="4" eb="6">
      <t>コウザ</t>
    </rPh>
    <phoneticPr fontId="44"/>
  </si>
  <si>
    <t>金融機関名</t>
    <rPh sb="0" eb="2">
      <t>キンユウ</t>
    </rPh>
    <rPh sb="2" eb="5">
      <t>キカンメイ</t>
    </rPh>
    <phoneticPr fontId="44"/>
  </si>
  <si>
    <t>金融機関
コード</t>
    <rPh sb="0" eb="2">
      <t>キンユウ</t>
    </rPh>
    <rPh sb="2" eb="4">
      <t>キカン</t>
    </rPh>
    <phoneticPr fontId="44"/>
  </si>
  <si>
    <t>支店名</t>
    <rPh sb="0" eb="3">
      <t>シテンメイ</t>
    </rPh>
    <phoneticPr fontId="44"/>
  </si>
  <si>
    <t>支店
コード</t>
    <rPh sb="0" eb="2">
      <t>シテン</t>
    </rPh>
    <phoneticPr fontId="44"/>
  </si>
  <si>
    <t>口座番号
（右詰め）</t>
    <rPh sb="0" eb="2">
      <t>コウザ</t>
    </rPh>
    <rPh sb="2" eb="4">
      <t>バンゴウ</t>
    </rPh>
    <rPh sb="6" eb="8">
      <t>ミギヅメ</t>
    </rPh>
    <phoneticPr fontId="44"/>
  </si>
  <si>
    <t>預金種別</t>
    <rPh sb="0" eb="2">
      <t>ヨキン</t>
    </rPh>
    <rPh sb="2" eb="4">
      <t>シュベツ</t>
    </rPh>
    <phoneticPr fontId="44"/>
  </si>
  <si>
    <t>口座名義人</t>
    <rPh sb="0" eb="2">
      <t>コウザ</t>
    </rPh>
    <rPh sb="2" eb="5">
      <t>メイギニン</t>
    </rPh>
    <phoneticPr fontId="44"/>
  </si>
  <si>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4"/>
  </si>
  <si>
    <t>４．支給申請に関する誓約事項</t>
    <rPh sb="2" eb="4">
      <t>シキュウ</t>
    </rPh>
    <rPh sb="4" eb="6">
      <t>シンセイ</t>
    </rPh>
    <rPh sb="7" eb="8">
      <t>カン</t>
    </rPh>
    <rPh sb="10" eb="12">
      <t>セイヤク</t>
    </rPh>
    <rPh sb="12" eb="14">
      <t>ジコウ</t>
    </rPh>
    <phoneticPr fontId="44"/>
  </si>
  <si>
    <t>医療機関名</t>
    <rPh sb="0" eb="4">
      <t>イリョウキカン</t>
    </rPh>
    <rPh sb="4" eb="5">
      <t>メイ</t>
    </rPh>
    <phoneticPr fontId="44"/>
  </si>
  <si>
    <t>法人名</t>
    <rPh sb="0" eb="2">
      <t>ホウジン</t>
    </rPh>
    <rPh sb="2" eb="3">
      <t>メイ</t>
    </rPh>
    <phoneticPr fontId="44"/>
  </si>
  <si>
    <t>郵便番号</t>
    <rPh sb="0" eb="4">
      <t>ユウビンバンゴウ</t>
    </rPh>
    <phoneticPr fontId="44"/>
  </si>
  <si>
    <t>申請年月日</t>
    <rPh sb="0" eb="2">
      <t>シンセイ</t>
    </rPh>
    <rPh sb="2" eb="5">
      <t>ネンガッピ</t>
    </rPh>
    <phoneticPr fontId="44"/>
  </si>
  <si>
    <t>支給申請額(円)</t>
    <phoneticPr fontId="44"/>
  </si>
  <si>
    <t>振込口座</t>
    <rPh sb="0" eb="2">
      <t>フリコミ</t>
    </rPh>
    <rPh sb="2" eb="4">
      <t>コウザ</t>
    </rPh>
    <phoneticPr fontId="44"/>
  </si>
  <si>
    <t>ヨミガナ</t>
    <phoneticPr fontId="44"/>
  </si>
  <si>
    <t>氏名</t>
    <phoneticPr fontId="44"/>
  </si>
  <si>
    <t>文字列</t>
    <rPh sb="0" eb="3">
      <t>モジレツ</t>
    </rPh>
    <phoneticPr fontId="44"/>
  </si>
  <si>
    <t>数値</t>
    <rPh sb="0" eb="2">
      <t>スウチ</t>
    </rPh>
    <phoneticPr fontId="44"/>
  </si>
  <si>
    <t>住所</t>
    <rPh sb="0" eb="2">
      <t>ジュウショ</t>
    </rPh>
    <phoneticPr fontId="44"/>
  </si>
  <si>
    <t>ファクシミリ</t>
  </si>
  <si>
    <t>西暦</t>
    <rPh sb="0" eb="2">
      <t>セイレキ</t>
    </rPh>
    <phoneticPr fontId="44"/>
  </si>
  <si>
    <t>和暦</t>
    <rPh sb="0" eb="2">
      <t>ワレキ</t>
    </rPh>
    <phoneticPr fontId="44"/>
  </si>
  <si>
    <t>合計</t>
    <rPh sb="0" eb="2">
      <t>ゴウケイ</t>
    </rPh>
    <phoneticPr fontId="44"/>
  </si>
  <si>
    <t>金融機関名</t>
    <rPh sb="0" eb="2">
      <t>キンユウ</t>
    </rPh>
    <rPh sb="2" eb="4">
      <t>キカン</t>
    </rPh>
    <rPh sb="4" eb="5">
      <t>メイ</t>
    </rPh>
    <phoneticPr fontId="44"/>
  </si>
  <si>
    <t>金融機関コード</t>
    <rPh sb="0" eb="2">
      <t>キンユウ</t>
    </rPh>
    <rPh sb="2" eb="4">
      <t>キカン</t>
    </rPh>
    <phoneticPr fontId="44"/>
  </si>
  <si>
    <t>支店コード</t>
    <rPh sb="0" eb="2">
      <t>シテン</t>
    </rPh>
    <phoneticPr fontId="44"/>
  </si>
  <si>
    <t>口座番号</t>
    <rPh sb="0" eb="2">
      <t>コウザ</t>
    </rPh>
    <rPh sb="2" eb="4">
      <t>バンゴウ</t>
    </rPh>
    <phoneticPr fontId="44"/>
  </si>
  <si>
    <t>口座振替名義人</t>
    <rPh sb="0" eb="2">
      <t>コウザ</t>
    </rPh>
    <rPh sb="2" eb="4">
      <t>フリカエ</t>
    </rPh>
    <rPh sb="4" eb="7">
      <t>メイギニン</t>
    </rPh>
    <phoneticPr fontId="44"/>
  </si>
  <si>
    <t>※都道府県名を選択してください</t>
    <rPh sb="1" eb="5">
      <t>トドウフケン</t>
    </rPh>
    <rPh sb="5" eb="6">
      <t>メイ</t>
    </rPh>
    <rPh sb="7" eb="9">
      <t>センタク</t>
    </rPh>
    <phoneticPr fontId="44"/>
  </si>
  <si>
    <t>01北海道</t>
  </si>
  <si>
    <t>02青森県</t>
    <rPh sb="4" eb="5">
      <t>ケン</t>
    </rPh>
    <phoneticPr fontId="44"/>
  </si>
  <si>
    <t>03岩手県</t>
    <rPh sb="4" eb="5">
      <t>ケン</t>
    </rPh>
    <phoneticPr fontId="44"/>
  </si>
  <si>
    <t>04宮城県</t>
    <phoneticPr fontId="44"/>
  </si>
  <si>
    <t>05秋田県</t>
    <phoneticPr fontId="44"/>
  </si>
  <si>
    <t>06山形県</t>
    <phoneticPr fontId="44"/>
  </si>
  <si>
    <t>07福島県</t>
    <phoneticPr fontId="44"/>
  </si>
  <si>
    <t>08茨城県</t>
    <phoneticPr fontId="44"/>
  </si>
  <si>
    <t>09栃木県</t>
    <phoneticPr fontId="44"/>
  </si>
  <si>
    <t>10群馬県</t>
    <phoneticPr fontId="44"/>
  </si>
  <si>
    <t>11埼玉県</t>
    <phoneticPr fontId="44"/>
  </si>
  <si>
    <t>12千葉県</t>
    <phoneticPr fontId="44"/>
  </si>
  <si>
    <t>13東京都</t>
    <rPh sb="4" eb="5">
      <t>ト</t>
    </rPh>
    <phoneticPr fontId="44"/>
  </si>
  <si>
    <t>14神奈川県</t>
    <phoneticPr fontId="44"/>
  </si>
  <si>
    <t>15新潟県</t>
    <phoneticPr fontId="44"/>
  </si>
  <si>
    <t>16富山県</t>
    <phoneticPr fontId="44"/>
  </si>
  <si>
    <t>17石川県</t>
    <phoneticPr fontId="44"/>
  </si>
  <si>
    <t>18福井県</t>
    <phoneticPr fontId="44"/>
  </si>
  <si>
    <t>19山梨県</t>
    <phoneticPr fontId="44"/>
  </si>
  <si>
    <t>20長野県</t>
    <phoneticPr fontId="44"/>
  </si>
  <si>
    <t>21岐阜県</t>
    <phoneticPr fontId="44"/>
  </si>
  <si>
    <t>22静岡県</t>
    <phoneticPr fontId="44"/>
  </si>
  <si>
    <t>23愛知県</t>
    <phoneticPr fontId="44"/>
  </si>
  <si>
    <t>24三重県</t>
    <phoneticPr fontId="44"/>
  </si>
  <si>
    <t>25滋賀県</t>
    <phoneticPr fontId="44"/>
  </si>
  <si>
    <t>26京都府</t>
    <rPh sb="4" eb="5">
      <t>フ</t>
    </rPh>
    <phoneticPr fontId="44"/>
  </si>
  <si>
    <t>27大阪府</t>
    <rPh sb="4" eb="5">
      <t>フ</t>
    </rPh>
    <phoneticPr fontId="44"/>
  </si>
  <si>
    <t>28兵庫県</t>
    <phoneticPr fontId="44"/>
  </si>
  <si>
    <t>29奈良県</t>
    <phoneticPr fontId="44"/>
  </si>
  <si>
    <t>30和歌山県</t>
    <phoneticPr fontId="44"/>
  </si>
  <si>
    <t>31鳥取県</t>
    <phoneticPr fontId="44"/>
  </si>
  <si>
    <t>32島根県</t>
    <phoneticPr fontId="44"/>
  </si>
  <si>
    <t>33岡山県</t>
    <phoneticPr fontId="44"/>
  </si>
  <si>
    <t>34広島県</t>
    <phoneticPr fontId="44"/>
  </si>
  <si>
    <t>35山口県</t>
    <phoneticPr fontId="44"/>
  </si>
  <si>
    <t>36徳島県</t>
    <phoneticPr fontId="44"/>
  </si>
  <si>
    <t>37香川県</t>
    <phoneticPr fontId="44"/>
  </si>
  <si>
    <t>38愛媛県</t>
    <phoneticPr fontId="44"/>
  </si>
  <si>
    <t>39高知県</t>
    <phoneticPr fontId="44"/>
  </si>
  <si>
    <t>40福岡県</t>
    <phoneticPr fontId="44"/>
  </si>
  <si>
    <t>41佐賀県</t>
    <phoneticPr fontId="44"/>
  </si>
  <si>
    <t>42長崎県</t>
    <phoneticPr fontId="44"/>
  </si>
  <si>
    <t>43熊本県</t>
    <phoneticPr fontId="44"/>
  </si>
  <si>
    <t>44大分県</t>
    <phoneticPr fontId="44"/>
  </si>
  <si>
    <t>45宮崎県</t>
    <phoneticPr fontId="44"/>
  </si>
  <si>
    <t>46鹿児島県</t>
    <phoneticPr fontId="44"/>
  </si>
  <si>
    <t>47沖縄県</t>
    <phoneticPr fontId="44"/>
  </si>
  <si>
    <t>保険医療機関コード</t>
    <rPh sb="0" eb="2">
      <t>ホケン</t>
    </rPh>
    <rPh sb="2" eb="6">
      <t>イリョウキカン</t>
    </rPh>
    <phoneticPr fontId="44"/>
  </si>
  <si>
    <t>×</t>
    <phoneticPr fontId="44"/>
  </si>
  <si>
    <t>＝</t>
    <phoneticPr fontId="44"/>
  </si>
  <si>
    <t>開設者：</t>
    <rPh sb="0" eb="3">
      <t>カイセツシャ</t>
    </rPh>
    <phoneticPr fontId="44"/>
  </si>
  <si>
    <t>（記載要領）</t>
    <rPh sb="1" eb="3">
      <t>キサイ</t>
    </rPh>
    <rPh sb="3" eb="5">
      <t>ヨウリョウ</t>
    </rPh>
    <phoneticPr fontId="44"/>
  </si>
  <si>
    <t>賃金改善の総額</t>
    <phoneticPr fontId="43"/>
  </si>
  <si>
    <t>　特別手当（①対象人数×②月額×③月数）</t>
    <rPh sb="1" eb="3">
      <t>トクベツ</t>
    </rPh>
    <rPh sb="3" eb="5">
      <t>テアテ</t>
    </rPh>
    <rPh sb="7" eb="9">
      <t>タイショウ</t>
    </rPh>
    <rPh sb="9" eb="11">
      <t>ニンズウ</t>
    </rPh>
    <rPh sb="13" eb="15">
      <t>ゲツガク</t>
    </rPh>
    <rPh sb="17" eb="19">
      <t>ゲッスウ</t>
    </rPh>
    <phoneticPr fontId="44"/>
  </si>
  <si>
    <t>　一時金（①対象人数×②支給額）</t>
    <rPh sb="1" eb="4">
      <t>イチジキン</t>
    </rPh>
    <rPh sb="6" eb="8">
      <t>タイショウ</t>
    </rPh>
    <rPh sb="8" eb="10">
      <t>ニンズウ</t>
    </rPh>
    <rPh sb="12" eb="15">
      <t>シキュウガク</t>
    </rPh>
    <phoneticPr fontId="44"/>
  </si>
  <si>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44"/>
  </si>
  <si>
    <t>　一時金（（①対象人数×②支給額）÷①対象人数）</t>
    <rPh sb="1" eb="4">
      <t>イチジキン</t>
    </rPh>
    <rPh sb="7" eb="9">
      <t>タイショウ</t>
    </rPh>
    <rPh sb="9" eb="11">
      <t>ニンズウ</t>
    </rPh>
    <rPh sb="13" eb="16">
      <t>シキュウガク</t>
    </rPh>
    <phoneticPr fontId="44"/>
  </si>
  <si>
    <t>算定額</t>
    <rPh sb="0" eb="2">
      <t>サンテイ</t>
    </rPh>
    <rPh sb="2" eb="3">
      <t>ガク</t>
    </rPh>
    <phoneticPr fontId="44"/>
  </si>
  <si>
    <t>フリガナ</t>
    <phoneticPr fontId="43"/>
  </si>
  <si>
    <t>管理者（氏名を記載）</t>
    <rPh sb="0" eb="3">
      <t>カンリシャ</t>
    </rPh>
    <rPh sb="4" eb="6">
      <t>シメイ</t>
    </rPh>
    <rPh sb="7" eb="9">
      <t>キサイ</t>
    </rPh>
    <phoneticPr fontId="43"/>
  </si>
  <si>
    <t>管理者</t>
    <rPh sb="0" eb="3">
      <t>カンリシャ</t>
    </rPh>
    <phoneticPr fontId="44"/>
  </si>
  <si>
    <t>③月数</t>
    <rPh sb="1" eb="3">
      <t>ゲッスウ</t>
    </rPh>
    <phoneticPr fontId="43"/>
  </si>
  <si>
    <t>対象病床数
(自動計算)</t>
    <rPh sb="0" eb="2">
      <t>タイショウ</t>
    </rPh>
    <rPh sb="2" eb="5">
      <t>ビョウショウスウ</t>
    </rPh>
    <rPh sb="7" eb="9">
      <t>ジドウ</t>
    </rPh>
    <rPh sb="9" eb="11">
      <t>ケイサン</t>
    </rPh>
    <phoneticPr fontId="44"/>
  </si>
  <si>
    <t>使用許可病床数
（R7.8.1時点）</t>
    <phoneticPr fontId="44"/>
  </si>
  <si>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44"/>
  </si>
  <si>
    <t>①対象人数
（常勤換算数）</t>
    <rPh sb="1" eb="3">
      <t>タイショウ</t>
    </rPh>
    <rPh sb="3" eb="5">
      <t>ニンズウ</t>
    </rPh>
    <rPh sb="7" eb="9">
      <t>ジョウキン</t>
    </rPh>
    <rPh sb="9" eb="11">
      <t>カンサン</t>
    </rPh>
    <rPh sb="11" eb="12">
      <t>スウ</t>
    </rPh>
    <phoneticPr fontId="43"/>
  </si>
  <si>
    <t>1名あたり平均額（月額）</t>
    <rPh sb="1" eb="2">
      <t>メイ</t>
    </rPh>
    <rPh sb="5" eb="8">
      <t>ヘイキンガク</t>
    </rPh>
    <rPh sb="9" eb="11">
      <t>ゲツガク</t>
    </rPh>
    <phoneticPr fontId="43"/>
  </si>
  <si>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43"/>
  </si>
  <si>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43"/>
  </si>
  <si>
    <t>Ⅲ　令和７年度中の賃金改善割合</t>
    <rPh sb="2" eb="4">
      <t>レイワ</t>
    </rPh>
    <rPh sb="5" eb="7">
      <t>ネンド</t>
    </rPh>
    <rPh sb="7" eb="8">
      <t>チュウ</t>
    </rPh>
    <rPh sb="9" eb="11">
      <t>チンギン</t>
    </rPh>
    <rPh sb="11" eb="13">
      <t>カイゼン</t>
    </rPh>
    <rPh sb="13" eb="15">
      <t>ワリアイ</t>
    </rPh>
    <phoneticPr fontId="43"/>
  </si>
  <si>
    <t>Ⅳ　本事業の支給額を充てられる上限月額</t>
    <rPh sb="2" eb="3">
      <t>ホン</t>
    </rPh>
    <rPh sb="3" eb="5">
      <t>ジギョウ</t>
    </rPh>
    <rPh sb="6" eb="9">
      <t>シキュウガク</t>
    </rPh>
    <rPh sb="10" eb="11">
      <t>ア</t>
    </rPh>
    <rPh sb="15" eb="17">
      <t>ジョウゲン</t>
    </rPh>
    <rPh sb="17" eb="19">
      <t>ゲツガク</t>
    </rPh>
    <phoneticPr fontId="43"/>
  </si>
  <si>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43"/>
  </si>
  <si>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43"/>
  </si>
  <si>
    <t>Ⅶ　対象人数
（常勤換算数）</t>
    <rPh sb="2" eb="4">
      <t>タイショウ</t>
    </rPh>
    <rPh sb="4" eb="6">
      <t>ニンズウ</t>
    </rPh>
    <rPh sb="8" eb="10">
      <t>ジョウキン</t>
    </rPh>
    <rPh sb="10" eb="12">
      <t>カンサン</t>
    </rPh>
    <rPh sb="12" eb="13">
      <t>スウ</t>
    </rPh>
    <phoneticPr fontId="43"/>
  </si>
  <si>
    <t>給付額
（14床以上の場合）</t>
    <rPh sb="0" eb="3">
      <t>キュウフガク</t>
    </rPh>
    <rPh sb="7" eb="8">
      <t>ユカ</t>
    </rPh>
    <rPh sb="8" eb="10">
      <t>イジョウ</t>
    </rPh>
    <rPh sb="11" eb="13">
      <t>バアイ</t>
    </rPh>
    <phoneticPr fontId="44"/>
  </si>
  <si>
    <t>給付額
（13床以下の場合）</t>
    <rPh sb="0" eb="3">
      <t>キュウフガク</t>
    </rPh>
    <rPh sb="7" eb="8">
      <t>ユカ</t>
    </rPh>
    <rPh sb="8" eb="10">
      <t>イカ</t>
    </rPh>
    <rPh sb="11" eb="13">
      <t>バアイ</t>
    </rPh>
    <phoneticPr fontId="44"/>
  </si>
  <si>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44"/>
  </si>
  <si>
    <t>↓申請年月日を入力してください</t>
  </si>
  <si>
    <t>❶：賃金改善の総額（自動計算）</t>
    <rPh sb="2" eb="4">
      <t>チンギン</t>
    </rPh>
    <rPh sb="4" eb="6">
      <t>カイゼン</t>
    </rPh>
    <rPh sb="7" eb="9">
      <t>ソウガク</t>
    </rPh>
    <rPh sb="10" eb="12">
      <t>ジドウ</t>
    </rPh>
    <rPh sb="12" eb="14">
      <t>ケイサン</t>
    </rPh>
    <phoneticPr fontId="43"/>
  </si>
  <si>
    <t>賃金改善に係る診療報酬及び他の補助金等を受けた場合その額（直接入力）</t>
    <rPh sb="29" eb="31">
      <t>チョクセツ</t>
    </rPh>
    <rPh sb="31" eb="33">
      <t>ニュウリョク</t>
    </rPh>
    <phoneticPr fontId="43"/>
  </si>
  <si>
    <t>②月額または
月額換算額</t>
    <rPh sb="1" eb="3">
      <t>ゲツガク</t>
    </rPh>
    <rPh sb="7" eb="9">
      <t>ゲツガク</t>
    </rPh>
    <rPh sb="9" eb="11">
      <t>カンサン</t>
    </rPh>
    <rPh sb="11" eb="12">
      <t>ガク</t>
    </rPh>
    <phoneticPr fontId="43"/>
  </si>
  <si>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43"/>
  </si>
  <si>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43"/>
  </si>
  <si>
    <t>②月額または
月額換算額
（自動転記）</t>
    <rPh sb="1" eb="3">
      <t>ゲツガク</t>
    </rPh>
    <rPh sb="7" eb="9">
      <t>ゲツガク</t>
    </rPh>
    <rPh sb="9" eb="11">
      <t>カンサン</t>
    </rPh>
    <rPh sb="11" eb="12">
      <t>ガク</t>
    </rPh>
    <rPh sb="14" eb="16">
      <t>ジドウ</t>
    </rPh>
    <rPh sb="16" eb="18">
      <t>テンキ</t>
    </rPh>
    <phoneticPr fontId="43"/>
  </si>
  <si>
    <t>③月数
（自動転記）</t>
    <rPh sb="1" eb="3">
      <t>ゲッスウ</t>
    </rPh>
    <rPh sb="5" eb="7">
      <t>ジドウ</t>
    </rPh>
    <rPh sb="7" eb="9">
      <t>テンキ</t>
    </rPh>
    <phoneticPr fontId="43"/>
  </si>
  <si>
    <t>賃金改善の総額
（自動計算）</t>
    <rPh sb="9" eb="11">
      <t>ジドウ</t>
    </rPh>
    <rPh sb="11" eb="13">
      <t>ケイサン</t>
    </rPh>
    <phoneticPr fontId="43"/>
  </si>
  <si>
    <t>　基本給の引き上げ（①対象人数×②月額×③月数）÷①対象人数）</t>
    <rPh sb="1" eb="4">
      <t>キホンキュウ</t>
    </rPh>
    <rPh sb="5" eb="6">
      <t>ヒ</t>
    </rPh>
    <rPh sb="7" eb="8">
      <t>ア</t>
    </rPh>
    <phoneticPr fontId="44"/>
  </si>
  <si>
    <t>　基本給の引き上げ（①対象人数×②月額×③月数）</t>
    <phoneticPr fontId="43"/>
  </si>
  <si>
    <t>給付金を活用して令和７年12月から令和８年５月までの間に基本給の引き上げによる賃金改善を行った額（円単位）を直接入力してください。</t>
    <rPh sb="28" eb="31">
      <t>キホンキュウ</t>
    </rPh>
    <rPh sb="32" eb="33">
      <t>ヒ</t>
    </rPh>
    <rPh sb="34" eb="35">
      <t>ア</t>
    </rPh>
    <rPh sb="44" eb="45">
      <t>オコナ</t>
    </rPh>
    <rPh sb="49" eb="50">
      <t>エン</t>
    </rPh>
    <rPh sb="50" eb="52">
      <t>タンイ</t>
    </rPh>
    <rPh sb="54" eb="56">
      <t>チョクセツ</t>
    </rPh>
    <rPh sb="56" eb="58">
      <t>ニュウリョク</t>
    </rPh>
    <phoneticPr fontId="44"/>
  </si>
  <si>
    <t>　毎月決まって支払われる手当の引き上げ（①対象人数×②月額×③月数）÷①対象人数）</t>
    <rPh sb="1" eb="3">
      <t>マイゲツ</t>
    </rPh>
    <rPh sb="3" eb="4">
      <t>キ</t>
    </rPh>
    <rPh sb="7" eb="9">
      <t>シハラ</t>
    </rPh>
    <rPh sb="12" eb="14">
      <t>テアテ</t>
    </rPh>
    <rPh sb="15" eb="16">
      <t>ヒ</t>
    </rPh>
    <rPh sb="17" eb="18">
      <t>ア</t>
    </rPh>
    <phoneticPr fontId="44"/>
  </si>
  <si>
    <t>　毎月決まって支払われる手当の引き上げ（①対象人数×②月額×③月数）</t>
    <phoneticPr fontId="43"/>
  </si>
  <si>
    <t>給付金を活用して令和７年12月から令和８年５月までの間に毎月決まって支払われる手当の引き上げによる賃金改善を行った額（円単位）を直接入力してください。</t>
    <rPh sb="28" eb="30">
      <t>マイゲツ</t>
    </rPh>
    <rPh sb="30" eb="31">
      <t>キ</t>
    </rPh>
    <rPh sb="34" eb="36">
      <t>シハラ</t>
    </rPh>
    <rPh sb="39" eb="41">
      <t>テアテ</t>
    </rPh>
    <rPh sb="42" eb="43">
      <t>ヒ</t>
    </rPh>
    <rPh sb="44" eb="45">
      <t>ア</t>
    </rPh>
    <rPh sb="54" eb="55">
      <t>オコナ</t>
    </rPh>
    <rPh sb="59" eb="60">
      <t>エン</t>
    </rPh>
    <rPh sb="60" eb="62">
      <t>タンイ</t>
    </rPh>
    <rPh sb="64" eb="66">
      <t>チョクセツ</t>
    </rPh>
    <rPh sb="66" eb="68">
      <t>ニュウリョク</t>
    </rPh>
    <phoneticPr fontId="44"/>
  </si>
  <si>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2" eb="94">
      <t>ジョウキ</t>
    </rPh>
    <rPh sb="95" eb="96">
      <t>フク</t>
    </rPh>
    <phoneticPr fontId="44"/>
  </si>
  <si>
    <r>
      <rPr>
        <b/>
        <sz val="11"/>
        <color rgb="FFFF0000"/>
        <rFont val="ＭＳ Ｐゴシック"/>
        <family val="3"/>
        <charset val="128"/>
        <scheme val="minor"/>
      </rPr>
      <t>（給付金を充て、算出可能な場合のみ記載）</t>
    </r>
    <r>
      <rPr>
        <b/>
        <sz val="11"/>
        <color theme="1"/>
        <rFont val="ＭＳ Ｐゴシック"/>
        <family val="3"/>
        <charset val="128"/>
        <scheme val="minor"/>
      </rPr>
      <t xml:space="preserve">
　基本給や毎月決まって支払われる手当の引き上げに伴う賞与、時間外手当、法定福利費（事業主負担分を含む。）等の増加分に用いた金額（算出が難しいは上記に含めてください。）</t>
    </r>
    <rPh sb="42" eb="45">
      <t>キホンキュウ</t>
    </rPh>
    <rPh sb="46" eb="48">
      <t>マイゲツ</t>
    </rPh>
    <rPh sb="48" eb="49">
      <t>キ</t>
    </rPh>
    <rPh sb="52" eb="54">
      <t>シハラ</t>
    </rPh>
    <rPh sb="57" eb="59">
      <t>テアテ</t>
    </rPh>
    <rPh sb="60" eb="61">
      <t>ヒ</t>
    </rPh>
    <rPh sb="62" eb="63">
      <t>ア</t>
    </rPh>
    <rPh sb="65" eb="66">
      <t>トモナ</t>
    </rPh>
    <rPh sb="67" eb="69">
      <t>ショウヨ</t>
    </rPh>
    <rPh sb="70" eb="73">
      <t>ジカンガイ</t>
    </rPh>
    <rPh sb="73" eb="75">
      <t>テアテ</t>
    </rPh>
    <rPh sb="76" eb="78">
      <t>ホウテイ</t>
    </rPh>
    <rPh sb="78" eb="81">
      <t>フクリヒ</t>
    </rPh>
    <rPh sb="82" eb="85">
      <t>ジギョウヌシ</t>
    </rPh>
    <rPh sb="85" eb="88">
      <t>フタンブン</t>
    </rPh>
    <rPh sb="89" eb="90">
      <t>フク</t>
    </rPh>
    <rPh sb="93" eb="94">
      <t>トウ</t>
    </rPh>
    <rPh sb="95" eb="98">
      <t>ゾウカブン</t>
    </rPh>
    <rPh sb="99" eb="100">
      <t>モチ</t>
    </rPh>
    <rPh sb="102" eb="104">
      <t>キンガクサンシュツムズカジョウキフク</t>
    </rPh>
    <phoneticPr fontId="44"/>
  </si>
  <si>
    <t>給付金を活用して令和７年12月から令和８年５月までの間に上記（基本給・毎月の手当）の引き上げに伴う賞与、時間外手当、法定福利費等の増加分に用いた額（円単位）を直接入力してください。
当該部分を算出できないものの、給付金を充てている場合は上記に含めてください。</t>
    <rPh sb="28" eb="30">
      <t>ジョウキ</t>
    </rPh>
    <rPh sb="31" eb="34">
      <t>キホンキュウ</t>
    </rPh>
    <rPh sb="35" eb="37">
      <t>マイゲツ</t>
    </rPh>
    <rPh sb="38" eb="40">
      <t>テアテ</t>
    </rPh>
    <rPh sb="42" eb="43">
      <t>ヒ</t>
    </rPh>
    <rPh sb="44" eb="45">
      <t>ア</t>
    </rPh>
    <rPh sb="47" eb="48">
      <t>トモナ</t>
    </rPh>
    <rPh sb="49" eb="51">
      <t>ショウヨ</t>
    </rPh>
    <rPh sb="52" eb="55">
      <t>ジカンガイ</t>
    </rPh>
    <rPh sb="55" eb="57">
      <t>テアテ</t>
    </rPh>
    <rPh sb="58" eb="60">
      <t>ホウテイ</t>
    </rPh>
    <rPh sb="60" eb="63">
      <t>フクリヒ</t>
    </rPh>
    <rPh sb="63" eb="64">
      <t>トウ</t>
    </rPh>
    <rPh sb="65" eb="68">
      <t>ゾウカブン</t>
    </rPh>
    <rPh sb="69" eb="70">
      <t>モチ</t>
    </rPh>
    <rPh sb="74" eb="75">
      <t>エン</t>
    </rPh>
    <rPh sb="75" eb="77">
      <t>タンイ</t>
    </rPh>
    <rPh sb="79" eb="81">
      <t>チョクセツ</t>
    </rPh>
    <rPh sb="81" eb="83">
      <t>ニュウリョク</t>
    </rPh>
    <rPh sb="91" eb="93">
      <t>トウガイ</t>
    </rPh>
    <rPh sb="93" eb="95">
      <t>ブブン</t>
    </rPh>
    <rPh sb="96" eb="98">
      <t>サンシュツ</t>
    </rPh>
    <rPh sb="106" eb="109">
      <t>キュウフキン</t>
    </rPh>
    <rPh sb="110" eb="111">
      <t>ア</t>
    </rPh>
    <rPh sb="115" eb="117">
      <t>バアイ</t>
    </rPh>
    <rPh sb="118" eb="120">
      <t>ジョウキ</t>
    </rPh>
    <rPh sb="121" eb="122">
      <t>フク</t>
    </rPh>
    <phoneticPr fontId="44"/>
  </si>
  <si>
    <t>給付金を活用して令和７年12月分から令和８年３月分までの最大４ヶ月分として支給した特別手当の金額（円単位）を直接入力してください。</t>
    <rPh sb="15" eb="16">
      <t>ブン</t>
    </rPh>
    <rPh sb="24" eb="25">
      <t>ブン</t>
    </rPh>
    <rPh sb="28" eb="30">
      <t>サイダイ</t>
    </rPh>
    <rPh sb="32" eb="33">
      <t>ゲツ</t>
    </rPh>
    <rPh sb="33" eb="34">
      <t>ブン</t>
    </rPh>
    <rPh sb="49" eb="50">
      <t>エン</t>
    </rPh>
    <rPh sb="50" eb="52">
      <t>タンイ</t>
    </rPh>
    <rPh sb="54" eb="56">
      <t>チョクセツ</t>
    </rPh>
    <rPh sb="56" eb="58">
      <t>ニュウリョク</t>
    </rPh>
    <phoneticPr fontId="44"/>
  </si>
  <si>
    <t>給付金を活用して令和７年12月分から令和８年３月分までの最大４ヶ月分として支給した一時金の金額（円単位）を直接入力してください。</t>
    <rPh sb="15" eb="16">
      <t>ブン</t>
    </rPh>
    <rPh sb="24" eb="25">
      <t>ブン</t>
    </rPh>
    <rPh sb="28" eb="30">
      <t>サイダイ</t>
    </rPh>
    <rPh sb="32" eb="33">
      <t>ゲツ</t>
    </rPh>
    <rPh sb="33" eb="34">
      <t>ブン</t>
    </rPh>
    <rPh sb="48" eb="49">
      <t>エン</t>
    </rPh>
    <rPh sb="49" eb="51">
      <t>タンイ</t>
    </rPh>
    <rPh sb="53" eb="55">
      <t>チョクセツ</t>
    </rPh>
    <rPh sb="55" eb="57">
      <t>ニュウリョク</t>
    </rPh>
    <phoneticPr fontId="44"/>
  </si>
  <si>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43"/>
  </si>
  <si>
    <r>
      <rPr>
        <sz val="11"/>
        <color rgb="FFFF0000"/>
        <rFont val="ＭＳ Ｐゴシック"/>
        <family val="3"/>
        <charset val="128"/>
        <scheme val="minor"/>
      </rPr>
      <t>当該運用を活用した場合のみ</t>
    </r>
    <r>
      <rPr>
        <sz val="11"/>
        <color theme="1"/>
        <rFont val="ＭＳ Ｐゴシック"/>
        <family val="3"/>
        <charset val="128"/>
        <scheme val="minor"/>
      </rPr>
      <t>別紙で算定してください。</t>
    </r>
    <rPh sb="0" eb="2">
      <t>トウガイ</t>
    </rPh>
    <rPh sb="2" eb="4">
      <t>ウンヨウ</t>
    </rPh>
    <rPh sb="5" eb="7">
      <t>カツヨウ</t>
    </rPh>
    <rPh sb="9" eb="11">
      <t>バアイ</t>
    </rPh>
    <rPh sb="13" eb="15">
      <t>ベッシ</t>
    </rPh>
    <rPh sb="16" eb="18">
      <t>サンテイ</t>
    </rPh>
    <phoneticPr fontId="43"/>
  </si>
  <si>
    <t>②月額または
月額換算額</t>
    <rPh sb="1" eb="3">
      <t>ゲツガク</t>
    </rPh>
    <phoneticPr fontId="43"/>
  </si>
  <si>
    <t>（給付金を充てた場合のみ記載）
　基本給や毎月決まって支払われる手当の引き上げに伴う賞与、時間外手当、法定福利費（事業主負担分を含む。）等の増加分に用いた金額（算出が難しいは上記に含めてください。）</t>
    <rPh sb="1" eb="4">
      <t>キュウフキン</t>
    </rPh>
    <rPh sb="5" eb="6">
      <t>ア</t>
    </rPh>
    <rPh sb="8" eb="10">
      <t>バアイ</t>
    </rPh>
    <rPh sb="12" eb="14">
      <t>キサイ</t>
    </rPh>
    <rPh sb="17" eb="20">
      <t>キホンキュウ</t>
    </rPh>
    <rPh sb="21" eb="23">
      <t>マイゲツ</t>
    </rPh>
    <rPh sb="23" eb="24">
      <t>キ</t>
    </rPh>
    <rPh sb="27" eb="29">
      <t>シハラ</t>
    </rPh>
    <rPh sb="32" eb="34">
      <t>テアテ</t>
    </rPh>
    <rPh sb="35" eb="36">
      <t>ヒ</t>
    </rPh>
    <rPh sb="37" eb="38">
      <t>ア</t>
    </rPh>
    <rPh sb="40" eb="41">
      <t>トモナ</t>
    </rPh>
    <rPh sb="42" eb="44">
      <t>ショウヨ</t>
    </rPh>
    <rPh sb="45" eb="48">
      <t>ジカンガイ</t>
    </rPh>
    <rPh sb="48" eb="50">
      <t>テアテ</t>
    </rPh>
    <rPh sb="51" eb="53">
      <t>ホウテイ</t>
    </rPh>
    <rPh sb="53" eb="56">
      <t>フクリヒ</t>
    </rPh>
    <rPh sb="57" eb="60">
      <t>ジギョウヌシ</t>
    </rPh>
    <rPh sb="60" eb="63">
      <t>フタンブン</t>
    </rPh>
    <rPh sb="64" eb="65">
      <t>フク</t>
    </rPh>
    <rPh sb="68" eb="69">
      <t>トウ</t>
    </rPh>
    <rPh sb="70" eb="73">
      <t>ゾウカブン</t>
    </rPh>
    <rPh sb="74" eb="75">
      <t>モチ</t>
    </rPh>
    <rPh sb="77" eb="79">
      <t>キンガク</t>
    </rPh>
    <rPh sb="80" eb="82">
      <t>サンシュツ</t>
    </rPh>
    <rPh sb="83" eb="84">
      <t>ムズカ</t>
    </rPh>
    <rPh sb="87" eb="89">
      <t>ジョウキ</t>
    </rPh>
    <rPh sb="90" eb="91">
      <t>フク</t>
    </rPh>
    <phoneticPr fontId="44"/>
  </si>
  <si>
    <r>
      <t xml:space="preserve">【2.0超部分に充てる場合の算定シート】
</t>
    </r>
    <r>
      <rPr>
        <b/>
        <sz val="11"/>
        <color rgb="FFFF0000"/>
        <rFont val="ＭＳ Ｐゴシック"/>
        <family val="3"/>
        <charset val="128"/>
        <scheme val="minor"/>
      </rPr>
      <t>（注）本算定シートは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8" eb="9">
      <t>ア</t>
    </rPh>
    <rPh sb="11" eb="13">
      <t>バアイ</t>
    </rPh>
    <rPh sb="24" eb="25">
      <t>ホン</t>
    </rPh>
    <rPh sb="25" eb="27">
      <t>サンテイ</t>
    </rPh>
    <rPh sb="31" eb="33">
      <t>ジッシ</t>
    </rPh>
    <rPh sb="33" eb="35">
      <t>ヨウコウ</t>
    </rPh>
    <rPh sb="36" eb="37">
      <t>サダ</t>
    </rPh>
    <rPh sb="159" eb="162">
      <t>レイガイテキ</t>
    </rPh>
    <rPh sb="163" eb="165">
      <t>ウンヨウ</t>
    </rPh>
    <rPh sb="166" eb="167">
      <t>オコナ</t>
    </rPh>
    <rPh sb="169" eb="171">
      <t>バアイ</t>
    </rPh>
    <rPh sb="173" eb="175">
      <t>サクセイ</t>
    </rPh>
    <phoneticPr fontId="43"/>
  </si>
  <si>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4"/>
  </si>
  <si>
    <t>賃金改善の内容（※）</t>
    <rPh sb="0" eb="2">
      <t>チンギン</t>
    </rPh>
    <rPh sb="2" eb="4">
      <t>カイゼン</t>
    </rPh>
    <rPh sb="5" eb="7">
      <t>ナイヨウ</t>
    </rPh>
    <phoneticPr fontId="43"/>
  </si>
  <si>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43"/>
  </si>
  <si>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43"/>
  </si>
  <si>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43"/>
  </si>
  <si>
    <t>（※）計算方法は例えば下記の方法が考えられますが、対象とする賃金改善の内容や職員・職種の範囲は病院ごとに判断して計算いただくようお願いいたします。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49">
      <t>ビョウイン</t>
    </rPh>
    <rPh sb="52" eb="54">
      <t>ハンダン</t>
    </rPh>
    <rPh sb="56" eb="58">
      <t>ケイサン</t>
    </rPh>
    <rPh sb="65" eb="66">
      <t>ネガ</t>
    </rPh>
    <rPh sb="74" eb="75">
      <t>レイ</t>
    </rPh>
    <rPh sb="152" eb="153">
      <t>レイ</t>
    </rPh>
    <rPh sb="196" eb="197">
      <t>レイ</t>
    </rPh>
    <phoneticPr fontId="43"/>
  </si>
  <si>
    <t>請求額(円)</t>
    <rPh sb="0" eb="2">
      <t>セイキュウ</t>
    </rPh>
    <rPh sb="2" eb="3">
      <t>ガク</t>
    </rPh>
    <rPh sb="4" eb="5">
      <t>エン</t>
    </rPh>
    <phoneticPr fontId="44"/>
  </si>
  <si>
    <t xml:space="preserve">　給付金の支給を受けたいので、下記のとおり請求します。
</t>
    <rPh sb="1" eb="4">
      <t>キュウフキン</t>
    </rPh>
    <rPh sb="5" eb="7">
      <t>シキュウ</t>
    </rPh>
    <rPh sb="8" eb="9">
      <t>ウ</t>
    </rPh>
    <rPh sb="15" eb="17">
      <t>カキ</t>
    </rPh>
    <rPh sb="21" eb="23">
      <t>セイキュウ</t>
    </rPh>
    <phoneticPr fontId="44"/>
  </si>
  <si>
    <t>様式①</t>
    <rPh sb="0" eb="2">
      <t>ヨウシキ</t>
    </rPh>
    <phoneticPr fontId="43"/>
  </si>
  <si>
    <t>２．請求額</t>
    <rPh sb="2" eb="4">
      <t>セイキュウ</t>
    </rPh>
    <rPh sb="4" eb="5">
      <t>ガク</t>
    </rPh>
    <phoneticPr fontId="44"/>
  </si>
  <si>
    <t>1名あたり平均額
（月額）</t>
    <rPh sb="1" eb="2">
      <t>メイ</t>
    </rPh>
    <rPh sb="5" eb="8">
      <t>ヘイキンガク</t>
    </rPh>
    <rPh sb="10" eb="12">
      <t>ゲツガク</t>
    </rPh>
    <phoneticPr fontId="43"/>
  </si>
  <si>
    <t>給付金の対象となった賃金改善の総額</t>
    <rPh sb="0" eb="3">
      <t>キュウフキン</t>
    </rPh>
    <rPh sb="4" eb="6">
      <t>タイショウ</t>
    </rPh>
    <rPh sb="10" eb="12">
      <t>チンギン</t>
    </rPh>
    <phoneticPr fontId="43"/>
  </si>
  <si>
    <t>給付金の対象となった職員１名あたり平均額
（対象職員・対象職種・役職によって異なる場合は加重平均してください）</t>
    <rPh sb="0" eb="3">
      <t>キュウフキン</t>
    </rPh>
    <rPh sb="4" eb="6">
      <t>タイショウ</t>
    </rPh>
    <rPh sb="10" eb="12">
      <t>ショクイン</t>
    </rPh>
    <rPh sb="13" eb="14">
      <t>メイ</t>
    </rPh>
    <rPh sb="17" eb="20">
      <t>ヘイキンガク</t>
    </rPh>
    <phoneticPr fontId="44"/>
  </si>
  <si>
    <t>❷：補助対象経費（自動計算）（千円未満切り捨て）</t>
    <phoneticPr fontId="43"/>
  </si>
  <si>
    <t>集約施設数（同一都道府県内に限る）（対象施設報告シートから自動転記）</t>
    <rPh sb="0" eb="2">
      <t>シュウヤク</t>
    </rPh>
    <rPh sb="2" eb="4">
      <t>シセツ</t>
    </rPh>
    <rPh sb="4" eb="5">
      <t>スウ</t>
    </rPh>
    <rPh sb="6" eb="8">
      <t>ドウイツ</t>
    </rPh>
    <rPh sb="8" eb="12">
      <t>トドウフケン</t>
    </rPh>
    <rPh sb="12" eb="13">
      <t>ナイ</t>
    </rPh>
    <rPh sb="14" eb="15">
      <t>カギ</t>
    </rPh>
    <rPh sb="18" eb="20">
      <t>タイショウ</t>
    </rPh>
    <rPh sb="20" eb="22">
      <t>シセツ</t>
    </rPh>
    <rPh sb="22" eb="24">
      <t>ホウコク</t>
    </rPh>
    <rPh sb="29" eb="31">
      <t>ジドウ</t>
    </rPh>
    <rPh sb="31" eb="33">
      <t>テンキ</t>
    </rPh>
    <phoneticPr fontId="43"/>
  </si>
  <si>
    <t>総額</t>
    <rPh sb="0" eb="2">
      <t>ソウガク</t>
    </rPh>
    <phoneticPr fontId="43"/>
  </si>
  <si>
    <t>施設数（自動計算）</t>
    <rPh sb="0" eb="3">
      <t>シセツスウ</t>
    </rPh>
    <rPh sb="4" eb="6">
      <t>ジドウ</t>
    </rPh>
    <rPh sb="6" eb="8">
      <t>ケイサン</t>
    </rPh>
    <phoneticPr fontId="43"/>
  </si>
  <si>
    <t>❸：賃上げ支援事業の上限額</t>
    <phoneticPr fontId="43"/>
  </si>
  <si>
    <t>❹：賃上げ支援事業の請求額</t>
    <phoneticPr fontId="43"/>
  </si>
  <si>
    <t>様式②</t>
    <rPh sb="0" eb="2">
      <t>ヨウシキ</t>
    </rPh>
    <phoneticPr fontId="43"/>
  </si>
  <si>
    <t>施設名
（同一都道府県内の有床診・無床診・訪看ＳＴ・薬局が記載可能）※病院不可</t>
    <rPh sb="0" eb="2">
      <t>シセツ</t>
    </rPh>
    <rPh sb="2" eb="3">
      <t>メイ</t>
    </rPh>
    <rPh sb="3" eb="4">
      <t>ビョウメイ</t>
    </rPh>
    <rPh sb="5" eb="7">
      <t>ドウイツ</t>
    </rPh>
    <rPh sb="7" eb="11">
      <t>トドウフケン</t>
    </rPh>
    <rPh sb="11" eb="12">
      <t>ナイ</t>
    </rPh>
    <rPh sb="13" eb="15">
      <t>ユウショウ</t>
    </rPh>
    <rPh sb="15" eb="16">
      <t>シン</t>
    </rPh>
    <rPh sb="17" eb="19">
      <t>ムショウ</t>
    </rPh>
    <rPh sb="19" eb="20">
      <t>シン</t>
    </rPh>
    <rPh sb="21" eb="23">
      <t>ホウカン</t>
    </rPh>
    <rPh sb="26" eb="28">
      <t>ヤッキョク</t>
    </rPh>
    <rPh sb="29" eb="31">
      <t>キサイ</t>
    </rPh>
    <rPh sb="31" eb="33">
      <t>カノウ</t>
    </rPh>
    <rPh sb="33" eb="34">
      <t>ビョウメイ</t>
    </rPh>
    <rPh sb="35" eb="37">
      <t>ビョウイン</t>
    </rPh>
    <rPh sb="37" eb="39">
      <t>フカ</t>
    </rPh>
    <phoneticPr fontId="43"/>
  </si>
  <si>
    <t>上限額</t>
    <rPh sb="0" eb="2">
      <t>ジョウゲン</t>
    </rPh>
    <rPh sb="2" eb="3">
      <t>ガク</t>
    </rPh>
    <phoneticPr fontId="43"/>
  </si>
  <si>
    <t>施設名
（同一都道府県内の有床診・無床診・薬局が記載可能）※病院不可</t>
    <rPh sb="0" eb="2">
      <t>シセツ</t>
    </rPh>
    <rPh sb="2" eb="3">
      <t>メイ</t>
    </rPh>
    <rPh sb="3" eb="4">
      <t>ビョウメイ</t>
    </rPh>
    <rPh sb="5" eb="7">
      <t>ドウイツ</t>
    </rPh>
    <rPh sb="7" eb="11">
      <t>トドウフケン</t>
    </rPh>
    <rPh sb="11" eb="12">
      <t>ナイ</t>
    </rPh>
    <rPh sb="13" eb="15">
      <t>ユウショウ</t>
    </rPh>
    <rPh sb="15" eb="16">
      <t>シン</t>
    </rPh>
    <rPh sb="17" eb="19">
      <t>ムショウ</t>
    </rPh>
    <rPh sb="19" eb="20">
      <t>シン</t>
    </rPh>
    <rPh sb="21" eb="23">
      <t>ヤッキョク</t>
    </rPh>
    <rPh sb="24" eb="26">
      <t>キサイ</t>
    </rPh>
    <rPh sb="26" eb="28">
      <t>カノウ</t>
    </rPh>
    <rPh sb="28" eb="29">
      <t>ビョウメイ</t>
    </rPh>
    <rPh sb="30" eb="32">
      <t>ビョウイン</t>
    </rPh>
    <rPh sb="32" eb="34">
      <t>フカ</t>
    </rPh>
    <phoneticPr fontId="43"/>
  </si>
  <si>
    <t>給付額</t>
    <rPh sb="0" eb="3">
      <t>キュウフガク</t>
    </rPh>
    <phoneticPr fontId="44"/>
  </si>
  <si>
    <t>【請求額内訳（有床診療所）】</t>
    <rPh sb="1" eb="3">
      <t>セイキュウ</t>
    </rPh>
    <rPh sb="3" eb="4">
      <t>ガク</t>
    </rPh>
    <rPh sb="4" eb="6">
      <t>ウチワケ</t>
    </rPh>
    <rPh sb="7" eb="12">
      <t>ユウショウシンリョウジョ</t>
    </rPh>
    <phoneticPr fontId="44"/>
  </si>
  <si>
    <t>【請求額内訳（無床診療所）】</t>
    <rPh sb="1" eb="3">
      <t>セイキュウ</t>
    </rPh>
    <rPh sb="3" eb="4">
      <t>ガク</t>
    </rPh>
    <rPh sb="4" eb="6">
      <t>ウチワケ</t>
    </rPh>
    <rPh sb="7" eb="12">
      <t>ムショウシンリョウジョ</t>
    </rPh>
    <phoneticPr fontId="44"/>
  </si>
  <si>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44"/>
  </si>
  <si>
    <t>所属する同一グループ内の保険薬局の数として６店舗以上19店舗以下（当該保険薬局を含む）である保険薬局に該当（R7.4.30時点）
※該当する場合は○を記載</t>
    <phoneticPr fontId="44"/>
  </si>
  <si>
    <t>所属する同一グループ内の保険薬局の数として20店舗以上（当該保険薬局を含む）である保険薬局に該当（R7.4.30時点）
※該当する場合は○を記載</t>
    <phoneticPr fontId="44"/>
  </si>
  <si>
    <t>施設数</t>
    <rPh sb="0" eb="3">
      <t>シセツスウ</t>
    </rPh>
    <phoneticPr fontId="44"/>
  </si>
  <si>
    <t>薬局</t>
    <rPh sb="0" eb="2">
      <t>ヤッキョク</t>
    </rPh>
    <phoneticPr fontId="43"/>
  </si>
  <si>
    <t>【請求額内訳（薬局）】</t>
    <rPh sb="1" eb="3">
      <t>セイキュウ</t>
    </rPh>
    <rPh sb="3" eb="4">
      <t>ガク</t>
    </rPh>
    <rPh sb="4" eb="6">
      <t>ウチワケ</t>
    </rPh>
    <rPh sb="7" eb="9">
      <t>ヤッキョク</t>
    </rPh>
    <phoneticPr fontId="44"/>
  </si>
  <si>
    <t>施設種別
（有床診・無床診・訪看ＳＴ・薬局
のいずれかを記載）</t>
    <rPh sb="0" eb="2">
      <t>シセツ</t>
    </rPh>
    <rPh sb="2" eb="4">
      <t>シュベツ</t>
    </rPh>
    <rPh sb="4" eb="5">
      <t>ビョウメイ</t>
    </rPh>
    <rPh sb="6" eb="8">
      <t>ユウショウ</t>
    </rPh>
    <rPh sb="8" eb="9">
      <t>シン</t>
    </rPh>
    <rPh sb="10" eb="12">
      <t>ムショウ</t>
    </rPh>
    <rPh sb="12" eb="13">
      <t>シン</t>
    </rPh>
    <rPh sb="14" eb="16">
      <t>ホウカン</t>
    </rPh>
    <rPh sb="19" eb="21">
      <t>ヤッキョク</t>
    </rPh>
    <rPh sb="28" eb="30">
      <t>キサイ</t>
    </rPh>
    <rPh sb="30" eb="31">
      <t>ビョウメイ</t>
    </rPh>
    <phoneticPr fontId="43"/>
  </si>
  <si>
    <t>施設種別
（有床診・無床診・薬局のいずれかを記載）</t>
    <rPh sb="0" eb="2">
      <t>シセツ</t>
    </rPh>
    <rPh sb="2" eb="4">
      <t>シュベツ</t>
    </rPh>
    <rPh sb="4" eb="5">
      <t>ビョウメイ</t>
    </rPh>
    <rPh sb="6" eb="8">
      <t>ユウショウ</t>
    </rPh>
    <rPh sb="8" eb="9">
      <t>シン</t>
    </rPh>
    <rPh sb="10" eb="12">
      <t>ムショウ</t>
    </rPh>
    <rPh sb="12" eb="13">
      <t>シン</t>
    </rPh>
    <rPh sb="14" eb="16">
      <t>ヤッキョク</t>
    </rPh>
    <rPh sb="22" eb="24">
      <t>キサイ</t>
    </rPh>
    <phoneticPr fontId="43"/>
  </si>
  <si>
    <t>有床診療所の施設数</t>
    <rPh sb="0" eb="2">
      <t>ユウショウ</t>
    </rPh>
    <rPh sb="2" eb="4">
      <t>シンリョウ</t>
    </rPh>
    <rPh sb="4" eb="5">
      <t>ジョ</t>
    </rPh>
    <rPh sb="6" eb="9">
      <t>シセツスウ</t>
    </rPh>
    <phoneticPr fontId="44"/>
  </si>
  <si>
    <t>以下、給付金を活用した、個別職種の賃金改善の内容について記載してください。
政策上の必要性から把握するものであり、支援額には影響しません。
職種ごとの賃金改善の総額と法人全体の賃金改善の総額が一致しなくても差し支えありません。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59">
      <t>シエン</t>
    </rPh>
    <rPh sb="59" eb="60">
      <t>ガク</t>
    </rPh>
    <rPh sb="62" eb="64">
      <t>エイキョウ</t>
    </rPh>
    <rPh sb="70" eb="72">
      <t>ショクシュ</t>
    </rPh>
    <rPh sb="75" eb="77">
      <t>チンギン</t>
    </rPh>
    <rPh sb="77" eb="79">
      <t>カイゼン</t>
    </rPh>
    <rPh sb="80" eb="82">
      <t>ソウガク</t>
    </rPh>
    <rPh sb="83" eb="85">
      <t>ホウジン</t>
    </rPh>
    <rPh sb="85" eb="87">
      <t>ゼンタイ</t>
    </rPh>
    <rPh sb="88" eb="90">
      <t>チンギン</t>
    </rPh>
    <rPh sb="90" eb="92">
      <t>カイゼン</t>
    </rPh>
    <rPh sb="93" eb="95">
      <t>ソウガク</t>
    </rPh>
    <rPh sb="96" eb="98">
      <t>イッチ</t>
    </rPh>
    <rPh sb="103" eb="104">
      <t>サ</t>
    </rPh>
    <rPh sb="105" eb="106">
      <t>ツカ</t>
    </rPh>
    <phoneticPr fontId="43"/>
  </si>
  <si>
    <t>⇒</t>
    <phoneticPr fontId="43"/>
  </si>
  <si>
    <t>有床診（2施設以上）物価支援事業算定シート</t>
    <rPh sb="0" eb="2">
      <t>ユウショウ</t>
    </rPh>
    <rPh sb="2" eb="3">
      <t>シン</t>
    </rPh>
    <rPh sb="5" eb="7">
      <t>シセツ</t>
    </rPh>
    <rPh sb="7" eb="9">
      <t>イジョウ</t>
    </rPh>
    <rPh sb="10" eb="12">
      <t>ブッカ</t>
    </rPh>
    <rPh sb="12" eb="14">
      <t>シエン</t>
    </rPh>
    <rPh sb="14" eb="16">
      <t>ジギョウ</t>
    </rPh>
    <rPh sb="16" eb="18">
      <t>サンテイ</t>
    </rPh>
    <phoneticPr fontId="44"/>
  </si>
  <si>
    <t>【算定額】</t>
    <rPh sb="1" eb="3">
      <t>サンテイ</t>
    </rPh>
    <rPh sb="3" eb="4">
      <t>ガク</t>
    </rPh>
    <phoneticPr fontId="44"/>
  </si>
  <si>
    <t>（有床診療所①）</t>
    <rPh sb="1" eb="3">
      <t>ユウショウ</t>
    </rPh>
    <rPh sb="3" eb="5">
      <t>シンリョウ</t>
    </rPh>
    <rPh sb="5" eb="6">
      <t>ジョ</t>
    </rPh>
    <phoneticPr fontId="43"/>
  </si>
  <si>
    <t>（有床診療所②）</t>
    <phoneticPr fontId="43"/>
  </si>
  <si>
    <t>（有床診療所③）</t>
    <phoneticPr fontId="43"/>
  </si>
  <si>
    <t>（有床診療所④）</t>
    <phoneticPr fontId="43"/>
  </si>
  <si>
    <t>算定額（小計）</t>
    <rPh sb="0" eb="2">
      <t>サンテイ</t>
    </rPh>
    <rPh sb="2" eb="3">
      <t>ガク</t>
    </rPh>
    <rPh sb="4" eb="6">
      <t>ショウケイ</t>
    </rPh>
    <phoneticPr fontId="44"/>
  </si>
  <si>
    <t>算定額（合計）</t>
    <rPh sb="0" eb="2">
      <t>サンテイ</t>
    </rPh>
    <rPh sb="2" eb="3">
      <t>ガク</t>
    </rPh>
    <rPh sb="4" eb="6">
      <t>ゴウケイ</t>
    </rPh>
    <phoneticPr fontId="44"/>
  </si>
  <si>
    <t>請求額</t>
    <rPh sb="0" eb="3">
      <t>セイキュウガク</t>
    </rPh>
    <phoneticPr fontId="43"/>
  </si>
  <si>
    <t>チェック欄</t>
    <rPh sb="4" eb="5">
      <t>ラン</t>
    </rPh>
    <phoneticPr fontId="43"/>
  </si>
  <si>
    <t>❸と❹のうち、低い額が自動算出されます。</t>
    <rPh sb="7" eb="8">
      <t>ヒク</t>
    </rPh>
    <rPh sb="9" eb="10">
      <t>ガク</t>
    </rPh>
    <rPh sb="11" eb="13">
      <t>ジドウ</t>
    </rPh>
    <rPh sb="13" eb="15">
      <t>サンシュツ</t>
    </rPh>
    <phoneticPr fontId="43"/>
  </si>
  <si>
    <t>←×の場合は、算定シートと額が異なりますのでご確認ください。</t>
    <rPh sb="3" eb="5">
      <t>バアイ</t>
    </rPh>
    <rPh sb="7" eb="9">
      <t>サンテイ</t>
    </rPh>
    <rPh sb="13" eb="14">
      <t>ガク</t>
    </rPh>
    <rPh sb="15" eb="16">
      <t>コト</t>
    </rPh>
    <rPh sb="23" eb="25">
      <t>カクニン</t>
    </rPh>
    <phoneticPr fontId="43"/>
  </si>
  <si>
    <t>青森県知事　殿</t>
    <rPh sb="0" eb="2">
      <t>アオモリ</t>
    </rPh>
    <rPh sb="2" eb="5">
      <t>ケンチジ</t>
    </rPh>
    <rPh sb="3" eb="5">
      <t>チジ</t>
    </rPh>
    <phoneticPr fontId="22"/>
  </si>
  <si>
    <t>施設数</t>
  </si>
  <si>
    <t>上限額</t>
  </si>
  <si>
    <t>病床数</t>
    <rPh sb="0" eb="3">
      <t>ビョウショウスウ</t>
    </rPh>
    <phoneticPr fontId="43"/>
  </si>
  <si>
    <t>物価支援</t>
    <rPh sb="0" eb="4">
      <t>ブッカシエン</t>
    </rPh>
    <phoneticPr fontId="43"/>
  </si>
  <si>
    <t>請求額</t>
    <rPh sb="0" eb="2">
      <t>セイキュウ</t>
    </rPh>
    <phoneticPr fontId="43"/>
  </si>
  <si>
    <t>賃上げ支援</t>
    <rPh sb="0" eb="2">
      <t>チンア</t>
    </rPh>
    <rPh sb="3" eb="5">
      <t>シエン</t>
    </rPh>
    <phoneticPr fontId="43"/>
  </si>
  <si>
    <t>有床診</t>
    <phoneticPr fontId="43"/>
  </si>
  <si>
    <t>無床診</t>
    <rPh sb="0" eb="2">
      <t>ムショウ</t>
    </rPh>
    <rPh sb="2" eb="3">
      <t>ミ</t>
    </rPh>
    <phoneticPr fontId="43"/>
  </si>
  <si>
    <t>訪看ＳＴ</t>
    <rPh sb="0" eb="1">
      <t>ホウ</t>
    </rPh>
    <phoneticPr fontId="43"/>
  </si>
  <si>
    <t>　</t>
  </si>
  <si>
    <t>右側（Ｋ列）：❶は賃金改善の総額が転記されます。</t>
    <phoneticPr fontId="43"/>
  </si>
  <si>
    <t>右側（Ｋ列）：❶に記載された「賃金改善の総額」にベースアップ評価料を活用した金額や本給付金以外の賃上げ補助金を活用した金額が含まれている場合はその金額を記載してください。</t>
    <phoneticPr fontId="43"/>
  </si>
  <si>
    <t>右側（Ｋ列）：❶－❷が自動計算されます。</t>
    <phoneticPr fontId="43"/>
  </si>
  <si>
    <t>「賃上げ支援事業対象施設報告シート（法人単位）」に記載した上限額の総額が自動転記されます。</t>
    <phoneticPr fontId="43"/>
  </si>
  <si>
    <t>「対象職員の常勤換算数」は、対象職員の人数を常勤換算で記載してください。常勤の職員の常勤換算数は１としてください。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43"/>
  </si>
  <si>
    <r>
      <rPr>
        <b/>
        <sz val="11"/>
        <color rgb="FFFF0000"/>
        <rFont val="ＭＳ Ｐゴシック"/>
        <family val="3"/>
        <charset val="128"/>
        <scheme val="minor"/>
      </rPr>
      <t>40歳未満の勤務医師、勤務歯科医師</t>
    </r>
    <r>
      <rPr>
        <b/>
        <sz val="11"/>
        <color theme="1"/>
        <rFont val="ＭＳ Ｐゴシック"/>
        <family val="3"/>
        <charset val="128"/>
        <scheme val="minor"/>
      </rPr>
      <t>の賃金改善の内容</t>
    </r>
    <rPh sb="2" eb="3">
      <t>サイ</t>
    </rPh>
    <rPh sb="3" eb="5">
      <t>ミマン</t>
    </rPh>
    <rPh sb="6" eb="8">
      <t>キンム</t>
    </rPh>
    <rPh sb="8" eb="10">
      <t>イシ</t>
    </rPh>
    <rPh sb="11" eb="13">
      <t>キンム</t>
    </rPh>
    <rPh sb="13" eb="17">
      <t>シカイシ</t>
    </rPh>
    <rPh sb="18" eb="20">
      <t>チンギン</t>
    </rPh>
    <rPh sb="20" eb="22">
      <t>カイゼン</t>
    </rPh>
    <rPh sb="23" eb="25">
      <t>ナイヨウ</t>
    </rPh>
    <phoneticPr fontId="43"/>
  </si>
  <si>
    <r>
      <rPr>
        <b/>
        <sz val="11"/>
        <color rgb="FFFF0000"/>
        <rFont val="ＭＳ Ｐゴシック"/>
        <family val="3"/>
        <charset val="128"/>
        <scheme val="minor"/>
      </rPr>
      <t>事務職員</t>
    </r>
    <r>
      <rPr>
        <b/>
        <sz val="11"/>
        <color theme="1"/>
        <rFont val="ＭＳ Ｐゴシック"/>
        <family val="3"/>
        <charset val="128"/>
        <scheme val="minor"/>
      </rPr>
      <t>の賃金改善の内容</t>
    </r>
    <rPh sb="0" eb="2">
      <t>ジム</t>
    </rPh>
    <rPh sb="2" eb="4">
      <t>ショクイン</t>
    </rPh>
    <rPh sb="5" eb="7">
      <t>チンギン</t>
    </rPh>
    <rPh sb="7" eb="9">
      <t>カイゼン</t>
    </rPh>
    <rPh sb="10" eb="12">
      <t>ナイヨウ</t>
    </rPh>
    <phoneticPr fontId="43"/>
  </si>
  <si>
    <r>
      <rPr>
        <b/>
        <sz val="11"/>
        <color rgb="FFFF0000"/>
        <rFont val="ＭＳ Ｐゴシック"/>
        <family val="3"/>
        <charset val="128"/>
        <scheme val="minor"/>
      </rPr>
      <t>看護補助者</t>
    </r>
    <r>
      <rPr>
        <b/>
        <sz val="11"/>
        <color theme="1"/>
        <rFont val="ＭＳ Ｐゴシック"/>
        <family val="3"/>
        <charset val="128"/>
        <scheme val="minor"/>
      </rPr>
      <t>の賃金改善の内容</t>
    </r>
    <rPh sb="0" eb="2">
      <t>カンゴ</t>
    </rPh>
    <rPh sb="2" eb="5">
      <t>ホジョシャ</t>
    </rPh>
    <rPh sb="6" eb="8">
      <t>チンギン</t>
    </rPh>
    <rPh sb="8" eb="10">
      <t>カイゼン</t>
    </rPh>
    <rPh sb="11" eb="13">
      <t>ナイヨウ</t>
    </rPh>
    <phoneticPr fontId="43"/>
  </si>
  <si>
    <r>
      <rPr>
        <b/>
        <sz val="11"/>
        <color rgb="FFFF0000"/>
        <rFont val="ＭＳ Ｐゴシック"/>
        <family val="3"/>
        <charset val="128"/>
        <scheme val="minor"/>
      </rPr>
      <t>薬剤師</t>
    </r>
    <r>
      <rPr>
        <b/>
        <sz val="11"/>
        <color theme="1"/>
        <rFont val="ＭＳ Ｐゴシック"/>
        <family val="3"/>
        <charset val="128"/>
        <scheme val="minor"/>
      </rPr>
      <t>の賃金改善の内容</t>
    </r>
    <rPh sb="0" eb="3">
      <t>ヤクザイシ</t>
    </rPh>
    <rPh sb="4" eb="6">
      <t>チンギン</t>
    </rPh>
    <rPh sb="6" eb="8">
      <t>カイゼン</t>
    </rPh>
    <rPh sb="9" eb="11">
      <t>ナイヨウ</t>
    </rPh>
    <phoneticPr fontId="43"/>
  </si>
  <si>
    <r>
      <rPr>
        <b/>
        <sz val="11"/>
        <color rgb="FFFF0000"/>
        <rFont val="ＭＳ Ｐゴシック"/>
        <family val="3"/>
        <charset val="128"/>
        <scheme val="minor"/>
      </rPr>
      <t>（常勤（換算しない）10人以上を雇用している場合は必ず記載）
リハビリ職種</t>
    </r>
    <r>
      <rPr>
        <b/>
        <sz val="11"/>
        <color theme="1"/>
        <rFont val="ＭＳ Ｐゴシック"/>
        <family val="3"/>
        <charset val="128"/>
        <scheme val="minor"/>
      </rPr>
      <t>（理学療法士、作業療法士、言語聴覚士）の賃金改善の内容</t>
    </r>
    <rPh sb="1" eb="3">
      <t>ジョウキン</t>
    </rPh>
    <rPh sb="4" eb="6">
      <t>カンサン</t>
    </rPh>
    <rPh sb="12" eb="13">
      <t>ニン</t>
    </rPh>
    <rPh sb="13" eb="15">
      <t>イジョウ</t>
    </rPh>
    <rPh sb="16" eb="18">
      <t>コヨウ</t>
    </rPh>
    <rPh sb="22" eb="24">
      <t>バアイ</t>
    </rPh>
    <rPh sb="25" eb="26">
      <t>カナラ</t>
    </rPh>
    <rPh sb="27" eb="29">
      <t>キサイ</t>
    </rPh>
    <rPh sb="35" eb="37">
      <t>ショクシュ</t>
    </rPh>
    <rPh sb="57" eb="59">
      <t>チンギン</t>
    </rPh>
    <rPh sb="59" eb="61">
      <t>カイゼン</t>
    </rPh>
    <rPh sb="62" eb="64">
      <t>ナイヨウ</t>
    </rPh>
    <phoneticPr fontId="43"/>
  </si>
  <si>
    <r>
      <rPr>
        <b/>
        <sz val="11"/>
        <color rgb="FFFF0000"/>
        <rFont val="ＭＳ Ｐゴシック"/>
        <family val="3"/>
        <charset val="128"/>
        <scheme val="minor"/>
      </rPr>
      <t>（理学療法士単独の賃金表がある場合は必ず記載）
理学療法士</t>
    </r>
    <r>
      <rPr>
        <b/>
        <sz val="11"/>
        <color theme="1"/>
        <rFont val="ＭＳ Ｐゴシック"/>
        <family val="3"/>
        <charset val="128"/>
        <scheme val="minor"/>
      </rPr>
      <t>の賃金改善の内容</t>
    </r>
    <rPh sb="1" eb="3">
      <t>リガク</t>
    </rPh>
    <rPh sb="3" eb="6">
      <t>リョウホウシ</t>
    </rPh>
    <rPh sb="6" eb="8">
      <t>タンドク</t>
    </rPh>
    <rPh sb="9" eb="12">
      <t>チンギンヒョウ</t>
    </rPh>
    <rPh sb="15" eb="17">
      <t>バアイ</t>
    </rPh>
    <rPh sb="18" eb="19">
      <t>カナラ</t>
    </rPh>
    <rPh sb="20" eb="22">
      <t>キサイ</t>
    </rPh>
    <rPh sb="30" eb="32">
      <t>チンギン</t>
    </rPh>
    <rPh sb="32" eb="34">
      <t>カイゼン</t>
    </rPh>
    <rPh sb="35" eb="37">
      <t>ナイヨウ</t>
    </rPh>
    <phoneticPr fontId="43"/>
  </si>
  <si>
    <r>
      <rPr>
        <b/>
        <sz val="11"/>
        <color rgb="FFFF0000"/>
        <rFont val="ＭＳ Ｐゴシック"/>
        <family val="3"/>
        <charset val="128"/>
        <scheme val="minor"/>
      </rPr>
      <t>（言語聴覚士単独の賃金表がある場合は必ず記載）
言語聴覚士</t>
    </r>
    <r>
      <rPr>
        <b/>
        <sz val="11"/>
        <color theme="1"/>
        <rFont val="ＭＳ Ｐゴシック"/>
        <family val="3"/>
        <charset val="128"/>
        <scheme val="minor"/>
      </rPr>
      <t>の賃金改善の内容</t>
    </r>
    <rPh sb="1" eb="3">
      <t>ゲンゴ</t>
    </rPh>
    <rPh sb="3" eb="6">
      <t>チョウカクシチンギンカイゼンナイヨウ</t>
    </rPh>
    <rPh sb="18" eb="19">
      <t>カナラ</t>
    </rPh>
    <phoneticPr fontId="43"/>
  </si>
  <si>
    <r>
      <t xml:space="preserve">（上記職種以外の職員）
</t>
    </r>
    <r>
      <rPr>
        <b/>
        <sz val="11"/>
        <color rgb="FFFF0000"/>
        <rFont val="ＭＳ Ｐゴシック"/>
        <family val="3"/>
        <charset val="128"/>
        <scheme val="minor"/>
      </rPr>
      <t>その他職員</t>
    </r>
    <r>
      <rPr>
        <b/>
        <sz val="11"/>
        <color theme="1"/>
        <rFont val="ＭＳ Ｐゴシック"/>
        <family val="3"/>
        <charset val="128"/>
        <scheme val="minor"/>
      </rPr>
      <t>の賃金改善の内容</t>
    </r>
    <rPh sb="1" eb="3">
      <t>ジョウキ</t>
    </rPh>
    <rPh sb="3" eb="5">
      <t>ショクシュ</t>
    </rPh>
    <rPh sb="5" eb="7">
      <t>イガイ</t>
    </rPh>
    <rPh sb="8" eb="10">
      <t>ショクイン</t>
    </rPh>
    <rPh sb="14" eb="15">
      <t>タ</t>
    </rPh>
    <rPh sb="15" eb="17">
      <t>ショクイン</t>
    </rPh>
    <rPh sb="18" eb="20">
      <t>チンギン</t>
    </rPh>
    <rPh sb="20" eb="22">
      <t>カイゼン</t>
    </rPh>
    <rPh sb="23" eb="25">
      <t>ナイヨウ</t>
    </rPh>
    <phoneticPr fontId="43"/>
  </si>
  <si>
    <r>
      <rPr>
        <b/>
        <sz val="11"/>
        <color rgb="FFFF0000"/>
        <rFont val="ＭＳ Ｐゴシック"/>
        <family val="3"/>
        <charset val="128"/>
        <scheme val="minor"/>
      </rPr>
      <t>（作業療法士単独の賃金表がある場合は必ず記載）
作業療法士</t>
    </r>
    <r>
      <rPr>
        <b/>
        <sz val="11"/>
        <color theme="1"/>
        <rFont val="ＭＳ Ｐゴシック"/>
        <family val="3"/>
        <charset val="128"/>
        <scheme val="minor"/>
      </rPr>
      <t>の賃金改善の内容</t>
    </r>
    <rPh sb="18" eb="19">
      <t>カナラ</t>
    </rPh>
    <rPh sb="24" eb="29">
      <t>サギョウリョウホウシ</t>
    </rPh>
    <phoneticPr fontId="43"/>
  </si>
  <si>
    <r>
      <rPr>
        <b/>
        <sz val="11"/>
        <color rgb="FFFF0000"/>
        <rFont val="ＭＳ Ｐゴシック"/>
        <family val="3"/>
        <charset val="128"/>
        <scheme val="minor"/>
      </rPr>
      <t>看護職員等</t>
    </r>
    <r>
      <rPr>
        <b/>
        <sz val="11"/>
        <color theme="1"/>
        <rFont val="ＭＳ Ｐゴシック"/>
        <family val="3"/>
        <charset val="128"/>
        <scheme val="minor"/>
      </rPr>
      <t>（保健師、助産師、看護師及び准看護師）の賃金改善の内容</t>
    </r>
    <phoneticPr fontId="43"/>
  </si>
  <si>
    <r>
      <t>賃金改善（</t>
    </r>
    <r>
      <rPr>
        <b/>
        <sz val="11"/>
        <color rgb="FFFF0000"/>
        <rFont val="ＭＳ Ｐゴシック"/>
        <family val="3"/>
        <charset val="128"/>
        <scheme val="minor"/>
      </rPr>
      <t>法人全体</t>
    </r>
    <r>
      <rPr>
        <b/>
        <sz val="11"/>
        <color theme="1"/>
        <rFont val="ＭＳ Ｐゴシック"/>
        <family val="3"/>
        <charset val="128"/>
        <scheme val="minor"/>
      </rPr>
      <t>）の内容</t>
    </r>
    <rPh sb="0" eb="2">
      <t>チンギン</t>
    </rPh>
    <rPh sb="2" eb="4">
      <t>カイゼン</t>
    </rPh>
    <rPh sb="5" eb="9">
      <t>ホウジンゼンタイ</t>
    </rPh>
    <rPh sb="11" eb="13">
      <t>ナイヨウ</t>
    </rPh>
    <phoneticPr fontId="43"/>
  </si>
  <si>
    <t>様式③</t>
    <rPh sb="0" eb="2">
      <t>ヨウシキ</t>
    </rPh>
    <phoneticPr fontId="43"/>
  </si>
  <si>
    <t>賃上げ支援事業対象施設報告シート</t>
    <rPh sb="0" eb="2">
      <t>チンア</t>
    </rPh>
    <rPh sb="3" eb="11">
      <t>シエンジギョウタイショウシセツ</t>
    </rPh>
    <rPh sb="11" eb="13">
      <t>ホウコク</t>
    </rPh>
    <phoneticPr fontId="43"/>
  </si>
  <si>
    <t>様式④</t>
    <rPh sb="0" eb="2">
      <t>ヨウシキ</t>
    </rPh>
    <phoneticPr fontId="44"/>
  </si>
  <si>
    <t>様式⑥</t>
    <rPh sb="0" eb="2">
      <t>ヨウシキ</t>
    </rPh>
    <phoneticPr fontId="43"/>
  </si>
  <si>
    <t>物価支援事業請求額内訳</t>
    <phoneticPr fontId="43"/>
  </si>
  <si>
    <t>様式⑦</t>
    <rPh sb="0" eb="2">
      <t>ヨウシキ</t>
    </rPh>
    <phoneticPr fontId="44"/>
  </si>
  <si>
    <t>様式⑦-2</t>
    <rPh sb="0" eb="2">
      <t>ヨウシキ</t>
    </rPh>
    <phoneticPr fontId="44"/>
  </si>
  <si>
    <r>
      <t xml:space="preserve">許可病床数
（有床診療所の場合のみ）
</t>
    </r>
    <r>
      <rPr>
        <sz val="11"/>
        <color rgb="FFFF0000"/>
        <rFont val="ＭＳ Ｐゴシック"/>
        <family val="3"/>
        <charset val="128"/>
        <scheme val="minor"/>
      </rPr>
      <t>※２</t>
    </r>
    <rPh sb="0" eb="2">
      <t>キョカ</t>
    </rPh>
    <rPh sb="2" eb="5">
      <t>ビョウショウスウ</t>
    </rPh>
    <rPh sb="7" eb="12">
      <t>ユウショウシンリョウジョ</t>
    </rPh>
    <rPh sb="13" eb="15">
      <t>バアイ</t>
    </rPh>
    <phoneticPr fontId="43"/>
  </si>
  <si>
    <t>※２　「許可病床数」欄には、「誓約書及び上限額確認書」で自動計算された「対象病床数」を記載すること。</t>
    <phoneticPr fontId="43"/>
  </si>
  <si>
    <t>開設者</t>
    <rPh sb="0" eb="3">
      <t>カイセツシャ</t>
    </rPh>
    <phoneticPr fontId="44"/>
  </si>
  <si>
    <t>代表者職</t>
    <rPh sb="0" eb="3">
      <t>ダイヒョウシャ</t>
    </rPh>
    <rPh sb="3" eb="4">
      <t>ショク</t>
    </rPh>
    <phoneticPr fontId="43"/>
  </si>
  <si>
    <t>代表者氏名</t>
    <rPh sb="0" eb="3">
      <t>ダイヒョウシャ</t>
    </rPh>
    <rPh sb="3" eb="5">
      <t>シメイ</t>
    </rPh>
    <phoneticPr fontId="43"/>
  </si>
  <si>
    <t>氏名</t>
    <rPh sb="0" eb="2">
      <t>シメイ</t>
    </rPh>
    <phoneticPr fontId="43"/>
  </si>
  <si>
    <t>賃上げ支援事業</t>
  </si>
  <si>
    <t>物価支援事業</t>
  </si>
  <si>
    <t>賃上げ支援事業</t>
    <phoneticPr fontId="43"/>
  </si>
  <si>
    <t>物価支援事業</t>
    <phoneticPr fontId="43"/>
  </si>
  <si>
    <t>賃上げ支援事業請求額内訳</t>
    <phoneticPr fontId="44"/>
  </si>
  <si>
    <t>物価支援事業算定シート</t>
    <rPh sb="0" eb="2">
      <t>ブッカ</t>
    </rPh>
    <rPh sb="2" eb="4">
      <t>シエン</t>
    </rPh>
    <rPh sb="4" eb="6">
      <t>ジギョウ</t>
    </rPh>
    <rPh sb="6" eb="8">
      <t>サンテイ</t>
    </rPh>
    <phoneticPr fontId="44"/>
  </si>
  <si>
    <t>支給申請書兼請求書（法人単位用）</t>
    <rPh sb="0" eb="2">
      <t>シキュウ</t>
    </rPh>
    <rPh sb="2" eb="5">
      <t>シンセイショ</t>
    </rPh>
    <rPh sb="5" eb="6">
      <t>カ</t>
    </rPh>
    <rPh sb="6" eb="9">
      <t>セイキュウショ</t>
    </rPh>
    <phoneticPr fontId="22"/>
  </si>
  <si>
    <r>
      <t xml:space="preserve">事業所コード
</t>
    </r>
    <r>
      <rPr>
        <sz val="11"/>
        <color rgb="FFFF0000"/>
        <rFont val="ＭＳ Ｐゴシック"/>
        <family val="3"/>
        <charset val="128"/>
        <scheme val="minor"/>
      </rPr>
      <t>※１</t>
    </r>
    <rPh sb="0" eb="2">
      <t>ジギョウ</t>
    </rPh>
    <rPh sb="2" eb="3">
      <t>ショ</t>
    </rPh>
    <phoneticPr fontId="43"/>
  </si>
  <si>
    <t>※１　事業所コードは各事業所への案内文書に記載していますので、法人単位で申請される場合は、法人内の各事業所に事業所コードを確認した上で記載してください。</t>
    <rPh sb="5" eb="6">
      <t>ショ</t>
    </rPh>
    <rPh sb="65" eb="66">
      <t>ウエ</t>
    </rPh>
    <rPh sb="67" eb="69">
      <t>キサイ</t>
    </rPh>
    <phoneticPr fontId="43"/>
  </si>
  <si>
    <t>（施設ごとの上限額は、別ファイル（誓約書及び上限額確認書）で算出された額を記載してください。）</t>
    <rPh sb="1" eb="3">
      <t>シセツ</t>
    </rPh>
    <rPh sb="6" eb="9">
      <t>ジョウゲンガク</t>
    </rPh>
    <rPh sb="11" eb="12">
      <t>ベツ</t>
    </rPh>
    <rPh sb="17" eb="21">
      <t>セイヤクショオヨ</t>
    </rPh>
    <rPh sb="22" eb="28">
      <t>ジョウゲンガクカクニンショ</t>
    </rPh>
    <rPh sb="30" eb="32">
      <t>サンシュツ</t>
    </rPh>
    <rPh sb="35" eb="36">
      <t>ガク</t>
    </rPh>
    <rPh sb="37" eb="39">
      <t>キサイ</t>
    </rPh>
    <phoneticPr fontId="43"/>
  </si>
  <si>
    <t>（請求額は「物価支援事業（算定シート）」で算出された額を施設ごとに記載してください。）</t>
    <rPh sb="28" eb="30">
      <t>シセツ</t>
    </rPh>
    <phoneticPr fontId="43"/>
  </si>
  <si>
    <t>申請書の記入方法</t>
    <rPh sb="0" eb="3">
      <t>シンセイショ</t>
    </rPh>
    <rPh sb="4" eb="6">
      <t>キニュウ</t>
    </rPh>
    <rPh sb="6" eb="8">
      <t>ホウホウ</t>
    </rPh>
    <phoneticPr fontId="43"/>
  </si>
  <si>
    <t>　各シートの黄色セルが入力部分となります。申請前に入力漏れがないか確認をお願いいたします。</t>
    <rPh sb="1" eb="2">
      <t>カク</t>
    </rPh>
    <rPh sb="6" eb="8">
      <t>キイロ</t>
    </rPh>
    <rPh sb="11" eb="13">
      <t>ニュウリョク</t>
    </rPh>
    <rPh sb="13" eb="15">
      <t>ブブン</t>
    </rPh>
    <rPh sb="21" eb="23">
      <t>シンセイ</t>
    </rPh>
    <rPh sb="23" eb="24">
      <t>マエ</t>
    </rPh>
    <rPh sb="25" eb="27">
      <t>ニュウリョク</t>
    </rPh>
    <rPh sb="27" eb="28">
      <t>モ</t>
    </rPh>
    <rPh sb="33" eb="35">
      <t>カクニン</t>
    </rPh>
    <rPh sb="37" eb="38">
      <t>ネガ</t>
    </rPh>
    <phoneticPr fontId="43"/>
  </si>
  <si>
    <t>※上記とは別のファイルです</t>
    <rPh sb="1" eb="3">
      <t>ジョウキ</t>
    </rPh>
    <rPh sb="5" eb="6">
      <t>ベツ</t>
    </rPh>
    <phoneticPr fontId="43"/>
  </si>
  <si>
    <t xml:space="preserve"> </t>
    <phoneticPr fontId="43"/>
  </si>
  <si>
    <t xml:space="preserve"> 様式のボックスをクリックすると、該当のシートに移動します。</t>
    <rPh sb="1" eb="3">
      <t>ヨウシキ</t>
    </rPh>
    <rPh sb="17" eb="19">
      <t>ガイトウ</t>
    </rPh>
    <rPh sb="24" eb="26">
      <t>イドウ</t>
    </rPh>
    <phoneticPr fontId="4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</si>
</sst>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0%"/>
    <numFmt numFmtId="182" formatCode="#,##0&quot;ヶ月&quot;"/>
    <numFmt numFmtId="183" formatCode="#,##0&quot;ヶ月分&quot;"/>
    <numFmt numFmtId="184" formatCode="0&quot;床&quot;"/>
    <numFmt numFmtId="185" formatCode="000"/>
    <numFmt numFmtId="186" formatCode="0000"/>
    <numFmt numFmtId="187" formatCode="[&lt;=999]000;[&lt;=9999]000\-00;000\-0000"/>
  </numFmts>
  <fonts count="8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8"/>
      <color theme="1"/>
      <name val="ＭＳ ゴシック"/>
      <family val="3"/>
      <charset val="128"/>
    </font>
    <font>
      <sz val="10"/>
      <color theme="1"/>
      <name val="ＭＳ ゴシック"/>
      <family val="3"/>
      <charset val="128"/>
    </font>
    <font>
      <b/>
      <sz val="14"/>
      <color rgb="FFFF0000"/>
      <name val="ＭＳ Ｐゴシック"/>
      <family val="3"/>
      <charset val="128"/>
      <scheme val="minor"/>
    </font>
    <font>
      <b/>
      <sz val="11"/>
      <color rgb="FFFF0000"/>
      <name val="ＭＳ Ｐゴシック"/>
      <family val="3"/>
      <charset val="128"/>
      <scheme val="minor"/>
    </font>
    <font>
      <b/>
      <sz val="9"/>
      <color indexed="81"/>
      <name val="MS P ゴシック"/>
      <family val="3"/>
      <charset val="128"/>
    </font>
    <font>
      <sz val="12"/>
      <color theme="1"/>
      <name val="ＭＳ Ｐゴシック"/>
      <family val="3"/>
      <charset val="128"/>
      <scheme val="minor"/>
    </font>
    <font>
      <sz val="11"/>
      <color theme="1"/>
      <name val="ＭＳ Ｐゴシック"/>
      <family val="2"/>
      <charset val="128"/>
    </font>
    <font>
      <sz val="12"/>
      <color rgb="FFFF0000"/>
      <name val="ＭＳ Ｐゴシック"/>
      <family val="3"/>
      <charset val="128"/>
      <scheme val="minor"/>
    </font>
    <font>
      <sz val="12"/>
      <name val="ＭＳ Ｐゴシック"/>
      <family val="3"/>
      <charset val="128"/>
      <scheme val="minor"/>
    </font>
    <font>
      <b/>
      <sz val="12"/>
      <name val="ＭＳ Ｐゴシック"/>
      <family val="3"/>
      <charset val="128"/>
      <scheme val="minor"/>
    </font>
    <font>
      <b/>
      <u/>
      <sz val="12"/>
      <name val="ＭＳ Ｐゴシック"/>
      <family val="3"/>
      <charset val="128"/>
      <scheme val="minor"/>
    </font>
    <font>
      <b/>
      <u/>
      <sz val="12"/>
      <color theme="1"/>
      <name val="ＭＳ Ｐゴシック"/>
      <family val="3"/>
      <charset val="128"/>
      <scheme val="minor"/>
    </font>
    <font>
      <b/>
      <sz val="9"/>
      <color rgb="FFFF0000"/>
      <name val="ＭＳ ゴシック"/>
      <family val="3"/>
      <charset val="128"/>
    </font>
    <font>
      <b/>
      <sz val="12"/>
      <color theme="1"/>
      <name val="ＭＳ Ｐゴシック"/>
      <family val="3"/>
      <charset val="128"/>
      <scheme val="minor"/>
    </font>
    <font>
      <b/>
      <sz val="18"/>
      <color theme="1"/>
      <name val="BIZ UDPゴシック"/>
      <family val="3"/>
      <charset val="128"/>
    </font>
    <font>
      <b/>
      <sz val="11"/>
      <color theme="1"/>
      <name val="BIZ UDPゴシック"/>
      <family val="3"/>
      <charset val="128"/>
    </font>
    <font>
      <b/>
      <sz val="11"/>
      <color rgb="FFFF0000"/>
      <name val="BIZ UDPゴシック"/>
      <family val="3"/>
      <charset val="128"/>
    </font>
    <font>
      <sz val="11"/>
      <color rgb="FFFF0000"/>
      <name val="BIZ UDPゴシック"/>
      <family val="3"/>
      <charset val="128"/>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5" tint="0.79998168889431442"/>
        <bgColor indexed="64"/>
      </patternFill>
    </fill>
  </fills>
  <borders count="65">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diagonalUp="1">
      <left style="thin">
        <color indexed="64"/>
      </left>
      <right style="hair">
        <color auto="1"/>
      </right>
      <top style="thin">
        <color indexed="64"/>
      </top>
      <bottom style="thin">
        <color indexed="64"/>
      </bottom>
      <diagonal style="thin">
        <color indexed="64"/>
      </diagonal>
    </border>
    <border diagonalUp="1">
      <left style="hair">
        <color auto="1"/>
      </left>
      <right style="hair">
        <color auto="1"/>
      </right>
      <top style="thin">
        <color indexed="64"/>
      </top>
      <bottom style="thin">
        <color indexed="64"/>
      </bottom>
      <diagonal style="thin">
        <color indexed="64"/>
      </diagonal>
    </border>
    <border diagonalUp="1">
      <left style="hair">
        <color auto="1"/>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thin">
        <color indexed="64"/>
      </bottom>
      <diagonal/>
    </border>
  </borders>
  <cellStyleXfs count="80">
    <xf numFmtId="0" fontId="0" fillId="0" borderId="0">
      <alignment vertical="center"/>
    </xf>
    <xf numFmtId="0" fontId="24" fillId="2" borderId="0" applyNumberFormat="0" applyBorder="0" applyAlignment="0" applyProtection="0">
      <alignment vertical="center"/>
    </xf>
    <xf numFmtId="0" fontId="24" fillId="3" borderId="0" applyNumberFormat="0" applyBorder="0" applyAlignment="0" applyProtection="0">
      <alignment vertical="center"/>
    </xf>
    <xf numFmtId="0" fontId="24" fillId="4"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4" fillId="7"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0" borderId="0" applyNumberFormat="0" applyFill="0" applyBorder="0" applyAlignment="0" applyProtection="0">
      <alignment vertical="center"/>
    </xf>
    <xf numFmtId="0" fontId="27" fillId="26" borderId="17" applyNumberFormat="0" applyAlignment="0" applyProtection="0">
      <alignment vertical="center"/>
    </xf>
    <xf numFmtId="0" fontId="28" fillId="27" borderId="0" applyNumberFormat="0" applyBorder="0" applyAlignment="0" applyProtection="0">
      <alignment vertical="center"/>
    </xf>
    <xf numFmtId="0" fontId="24" fillId="28" borderId="18" applyNumberFormat="0" applyFont="0" applyAlignment="0" applyProtection="0">
      <alignment vertical="center"/>
    </xf>
    <xf numFmtId="0" fontId="29" fillId="0" borderId="19" applyNumberFormat="0" applyFill="0" applyAlignment="0" applyProtection="0">
      <alignment vertical="center"/>
    </xf>
    <xf numFmtId="0" fontId="30" fillId="29" borderId="0" applyNumberFormat="0" applyBorder="0" applyAlignment="0" applyProtection="0">
      <alignment vertical="center"/>
    </xf>
    <xf numFmtId="0" fontId="31" fillId="30" borderId="20" applyNumberFormat="0" applyAlignment="0" applyProtection="0">
      <alignment vertical="center"/>
    </xf>
    <xf numFmtId="0" fontId="32" fillId="0" borderId="0" applyNumberFormat="0" applyFill="0" applyBorder="0" applyAlignment="0" applyProtection="0">
      <alignment vertical="center"/>
    </xf>
    <xf numFmtId="0" fontId="33" fillId="0" borderId="21" applyNumberFormat="0" applyFill="0" applyAlignment="0" applyProtection="0">
      <alignment vertical="center"/>
    </xf>
    <xf numFmtId="0" fontId="34" fillId="0" borderId="22" applyNumberFormat="0" applyFill="0" applyAlignment="0" applyProtection="0">
      <alignment vertical="center"/>
    </xf>
    <xf numFmtId="0" fontId="35" fillId="0" borderId="23" applyNumberFormat="0" applyFill="0" applyAlignment="0" applyProtection="0">
      <alignment vertical="center"/>
    </xf>
    <xf numFmtId="0" fontId="35" fillId="0" borderId="0" applyNumberFormat="0" applyFill="0" applyBorder="0" applyAlignment="0" applyProtection="0">
      <alignment vertical="center"/>
    </xf>
    <xf numFmtId="0" fontId="36" fillId="0" borderId="24" applyNumberFormat="0" applyFill="0" applyAlignment="0" applyProtection="0">
      <alignment vertical="center"/>
    </xf>
    <xf numFmtId="0" fontId="37" fillId="30" borderId="25" applyNumberFormat="0" applyAlignment="0" applyProtection="0">
      <alignment vertical="center"/>
    </xf>
    <xf numFmtId="0" fontId="38" fillId="0" borderId="0" applyNumberFormat="0" applyFill="0" applyBorder="0" applyAlignment="0" applyProtection="0">
      <alignment vertical="center"/>
    </xf>
    <xf numFmtId="0" fontId="39" fillId="31" borderId="20" applyNumberFormat="0" applyAlignment="0" applyProtection="0">
      <alignment vertical="center"/>
    </xf>
    <xf numFmtId="0" fontId="40" fillId="32" borderId="0" applyNumberFormat="0" applyBorder="0" applyAlignment="0" applyProtection="0">
      <alignment vertical="center"/>
    </xf>
    <xf numFmtId="0" fontId="21" fillId="0" borderId="0">
      <alignment vertical="center"/>
    </xf>
    <xf numFmtId="0" fontId="20" fillId="0" borderId="0">
      <alignment vertical="center"/>
    </xf>
    <xf numFmtId="0" fontId="47" fillId="0" borderId="0"/>
    <xf numFmtId="38" fontId="47" fillId="0" borderId="0" applyFont="0" applyFill="0" applyBorder="0" applyAlignment="0" applyProtection="0"/>
    <xf numFmtId="0" fontId="50" fillId="0" borderId="0"/>
    <xf numFmtId="38" fontId="50" fillId="0" borderId="0" applyFont="0" applyFill="0" applyBorder="0" applyAlignment="0" applyProtection="0">
      <alignment vertical="center"/>
    </xf>
    <xf numFmtId="0" fontId="49" fillId="0" borderId="0">
      <alignment vertical="center"/>
    </xf>
    <xf numFmtId="0" fontId="24" fillId="0" borderId="0">
      <alignment vertical="center"/>
    </xf>
    <xf numFmtId="0" fontId="49" fillId="0" borderId="0">
      <alignment vertical="center"/>
    </xf>
    <xf numFmtId="0" fontId="24" fillId="0" borderId="0">
      <alignment vertical="center"/>
    </xf>
    <xf numFmtId="0" fontId="49" fillId="0" borderId="0">
      <alignment vertical="center"/>
    </xf>
    <xf numFmtId="38" fontId="24" fillId="0" borderId="0" applyFont="0" applyFill="0" applyBorder="0" applyAlignment="0" applyProtection="0">
      <alignment vertical="center"/>
    </xf>
    <xf numFmtId="0" fontId="51" fillId="0" borderId="0">
      <alignment vertical="center"/>
    </xf>
    <xf numFmtId="0" fontId="19" fillId="0" borderId="0">
      <alignment vertical="center"/>
    </xf>
    <xf numFmtId="38" fontId="19" fillId="0" borderId="0" applyFont="0" applyFill="0" applyBorder="0" applyAlignment="0" applyProtection="0">
      <alignment vertical="center"/>
    </xf>
    <xf numFmtId="0" fontId="51" fillId="0" borderId="0"/>
    <xf numFmtId="0" fontId="18" fillId="0" borderId="0">
      <alignment vertical="center"/>
    </xf>
    <xf numFmtId="0" fontId="17"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4" fillId="0" borderId="0">
      <alignment vertical="center"/>
    </xf>
    <xf numFmtId="0" fontId="14" fillId="0" borderId="0">
      <alignment vertical="center"/>
    </xf>
    <xf numFmtId="0" fontId="13" fillId="0" borderId="0">
      <alignment vertical="center"/>
    </xf>
    <xf numFmtId="38" fontId="13"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38" fontId="24"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9" fillId="0" borderId="0">
      <alignment vertical="center"/>
    </xf>
    <xf numFmtId="9" fontId="24" fillId="0" borderId="0" applyFont="0" applyFill="0" applyBorder="0" applyAlignment="0" applyProtection="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cellStyleXfs>
  <cellXfs count="411">
    <xf numFmtId="0" fontId="0" fillId="0" borderId="0" xfId="0">
      <alignment vertical="center"/>
    </xf>
    <xf numFmtId="0" fontId="17" fillId="0" borderId="0" xfId="59">
      <alignment vertical="center"/>
    </xf>
    <xf numFmtId="178" fontId="61" fillId="38" borderId="11" xfId="71" applyNumberFormat="1" applyFont="1" applyFill="1" applyBorder="1" applyProtection="1">
      <alignment vertical="center"/>
      <protection locked="0"/>
    </xf>
    <xf numFmtId="179" fontId="61" fillId="0" borderId="11" xfId="72" applyNumberFormat="1" applyFont="1" applyFill="1" applyBorder="1" applyProtection="1">
      <alignment vertical="center"/>
    </xf>
    <xf numFmtId="0" fontId="72" fillId="0" borderId="0" xfId="0" applyFont="1">
      <alignment vertical="center"/>
    </xf>
    <xf numFmtId="178" fontId="61" fillId="38" borderId="11" xfId="71" applyNumberFormat="1" applyFont="1" applyFill="1" applyBorder="1" applyAlignment="1" applyProtection="1">
      <alignment horizontal="center" vertical="center"/>
      <protection locked="0"/>
    </xf>
    <xf numFmtId="179" fontId="63" fillId="0" borderId="11" xfId="72" applyNumberFormat="1" applyFont="1" applyFill="1" applyBorder="1" applyProtection="1">
      <alignment vertical="center"/>
    </xf>
    <xf numFmtId="0" fontId="61" fillId="38" borderId="11" xfId="71" applyFont="1" applyFill="1" applyBorder="1" applyProtection="1">
      <alignment vertical="center"/>
      <protection locked="0"/>
    </xf>
    <xf numFmtId="180" fontId="36" fillId="38" borderId="11" xfId="78" applyNumberFormat="1" applyFont="1" applyFill="1" applyBorder="1" applyAlignment="1" applyProtection="1">
      <alignment horizontal="center" vertical="center" wrapText="1"/>
      <protection locked="0"/>
    </xf>
    <xf numFmtId="179" fontId="36" fillId="38" borderId="11" xfId="78" applyNumberFormat="1" applyFont="1" applyFill="1" applyBorder="1" applyAlignment="1" applyProtection="1">
      <alignment horizontal="center" vertical="center" wrapText="1"/>
      <protection locked="0"/>
    </xf>
    <xf numFmtId="182" fontId="36" fillId="38" borderId="11" xfId="78" applyNumberFormat="1" applyFont="1" applyFill="1" applyBorder="1" applyAlignment="1" applyProtection="1">
      <alignment horizontal="center" vertical="center" wrapText="1"/>
      <protection locked="0"/>
    </xf>
    <xf numFmtId="183" fontId="36" fillId="38" borderId="11" xfId="78" applyNumberFormat="1" applyFont="1" applyFill="1" applyBorder="1" applyAlignment="1" applyProtection="1">
      <alignment horizontal="center" vertical="center" wrapText="1"/>
      <protection locked="0"/>
    </xf>
    <xf numFmtId="179" fontId="66" fillId="39" borderId="0" xfId="70" applyNumberFormat="1" applyFont="1" applyFill="1" applyAlignment="1" applyProtection="1">
      <alignment horizontal="right" vertical="center"/>
    </xf>
    <xf numFmtId="179" fontId="72" fillId="38" borderId="11" xfId="0" applyNumberFormat="1" applyFont="1" applyFill="1" applyBorder="1" applyAlignment="1" applyProtection="1">
      <alignment horizontal="right" vertical="center"/>
      <protection locked="0"/>
    </xf>
    <xf numFmtId="0" fontId="72" fillId="0" borderId="9" xfId="0" applyFont="1" applyBorder="1">
      <alignment vertical="center"/>
    </xf>
    <xf numFmtId="179" fontId="36" fillId="38" borderId="11" xfId="79" applyNumberFormat="1" applyFont="1" applyFill="1" applyBorder="1" applyAlignment="1" applyProtection="1">
      <alignment horizontal="center" vertical="center" wrapText="1"/>
      <protection locked="0"/>
    </xf>
    <xf numFmtId="179" fontId="36" fillId="38" borderId="11" xfId="74" applyNumberFormat="1" applyFont="1" applyFill="1" applyBorder="1" applyAlignment="1" applyProtection="1">
      <alignment horizontal="center" vertical="center" wrapText="1"/>
      <protection locked="0"/>
    </xf>
    <xf numFmtId="182" fontId="36" fillId="38" borderId="11" xfId="74" applyNumberFormat="1" applyFont="1" applyFill="1" applyBorder="1" applyAlignment="1" applyProtection="1">
      <alignment horizontal="center" vertical="center" wrapText="1"/>
      <protection locked="0"/>
    </xf>
    <xf numFmtId="180" fontId="36" fillId="38" borderId="11" xfId="74" applyNumberFormat="1" applyFont="1" applyFill="1" applyBorder="1" applyAlignment="1" applyProtection="1">
      <alignment horizontal="center" vertical="center" wrapText="1"/>
      <protection locked="0"/>
    </xf>
    <xf numFmtId="181" fontId="36" fillId="0" borderId="11" xfId="74" applyNumberFormat="1" applyFont="1" applyBorder="1" applyAlignment="1" applyProtection="1">
      <alignment horizontal="center" vertical="center" wrapText="1"/>
    </xf>
    <xf numFmtId="179" fontId="36" fillId="0" borderId="11" xfId="74" applyNumberFormat="1" applyFont="1" applyBorder="1" applyAlignment="1" applyProtection="1">
      <alignment horizontal="center" vertical="center" wrapText="1"/>
    </xf>
    <xf numFmtId="184" fontId="72" fillId="38" borderId="11" xfId="0" applyNumberFormat="1" applyFont="1" applyFill="1" applyBorder="1" applyAlignment="1" applyProtection="1">
      <alignment horizontal="right" vertical="center"/>
      <protection locked="0"/>
    </xf>
    <xf numFmtId="0" fontId="72" fillId="38" borderId="11" xfId="0" applyFont="1" applyFill="1" applyBorder="1" applyAlignment="1" applyProtection="1">
      <alignment horizontal="left" vertical="center"/>
      <protection locked="0"/>
    </xf>
    <xf numFmtId="0" fontId="75" fillId="0" borderId="0" xfId="0" applyFont="1">
      <alignment vertical="center"/>
    </xf>
    <xf numFmtId="0" fontId="72" fillId="38" borderId="9" xfId="0" applyFont="1" applyFill="1" applyBorder="1" applyProtection="1">
      <alignment vertical="center"/>
      <protection locked="0"/>
    </xf>
    <xf numFmtId="179" fontId="61" fillId="0" borderId="0" xfId="72" applyNumberFormat="1" applyFont="1" applyFill="1" applyBorder="1" applyProtection="1">
      <alignment vertical="center"/>
    </xf>
    <xf numFmtId="0" fontId="76" fillId="0" borderId="0" xfId="78" applyFont="1">
      <alignment vertical="center"/>
    </xf>
    <xf numFmtId="0" fontId="76" fillId="0" borderId="0" xfId="0" applyFont="1">
      <alignment vertical="center"/>
    </xf>
    <xf numFmtId="0" fontId="77" fillId="0" borderId="0" xfId="0" applyFont="1" applyAlignment="1">
      <alignment horizontal="right" vertical="center"/>
    </xf>
    <xf numFmtId="0" fontId="0" fillId="0" borderId="11" xfId="0" applyBorder="1" applyAlignment="1">
      <alignment horizontal="center" vertical="center"/>
    </xf>
    <xf numFmtId="0" fontId="0" fillId="0" borderId="11" xfId="0" applyBorder="1" applyAlignment="1">
      <alignment horizontal="center" vertical="center" wrapText="1"/>
    </xf>
    <xf numFmtId="0" fontId="72" fillId="0" borderId="11" xfId="0" applyFont="1" applyBorder="1" applyAlignment="1">
      <alignment horizontal="right" vertical="center"/>
    </xf>
    <xf numFmtId="179" fontId="72" fillId="0" borderId="11" xfId="0" applyNumberFormat="1" applyFont="1" applyBorder="1" applyAlignment="1">
      <alignment horizontal="right" vertical="center"/>
    </xf>
    <xf numFmtId="0" fontId="53" fillId="0" borderId="0" xfId="48" applyFont="1">
      <alignment vertical="center"/>
    </xf>
    <xf numFmtId="0" fontId="51" fillId="0" borderId="0" xfId="48" applyFont="1">
      <alignment vertical="center"/>
    </xf>
    <xf numFmtId="0" fontId="48" fillId="0" borderId="0" xfId="49" applyFont="1">
      <alignment vertical="center"/>
    </xf>
    <xf numFmtId="0" fontId="51" fillId="0" borderId="0" xfId="48" applyFont="1" applyAlignment="1">
      <alignment horizontal="left" vertical="center"/>
    </xf>
    <xf numFmtId="0" fontId="49" fillId="0" borderId="0" xfId="49" applyFont="1">
      <alignment vertical="center"/>
    </xf>
    <xf numFmtId="0" fontId="52" fillId="0" borderId="0" xfId="48" applyFont="1">
      <alignment vertical="center"/>
    </xf>
    <xf numFmtId="0" fontId="52" fillId="0" borderId="0" xfId="50" applyFont="1">
      <alignment vertical="center"/>
    </xf>
    <xf numFmtId="0" fontId="51" fillId="0" borderId="0" xfId="51" applyFont="1">
      <alignment vertical="center"/>
    </xf>
    <xf numFmtId="0" fontId="52" fillId="0" borderId="0" xfId="52" quotePrefix="1" applyFont="1">
      <alignment vertical="center"/>
    </xf>
    <xf numFmtId="0" fontId="52" fillId="0" borderId="0" xfId="52" applyFont="1">
      <alignment vertical="center"/>
    </xf>
    <xf numFmtId="0" fontId="51" fillId="0" borderId="0" xfId="52" applyFont="1">
      <alignment vertical="center"/>
    </xf>
    <xf numFmtId="0" fontId="54" fillId="0" borderId="0" xfId="52" applyFont="1" applyAlignment="1">
      <alignment horizontal="center" vertical="center"/>
    </xf>
    <xf numFmtId="0" fontId="41" fillId="0" borderId="0" xfId="52" applyFont="1" applyAlignment="1">
      <alignment vertical="top" wrapText="1"/>
    </xf>
    <xf numFmtId="0" fontId="42" fillId="0" borderId="0" xfId="52" applyFont="1" applyAlignment="1">
      <alignment vertical="center" wrapText="1"/>
    </xf>
    <xf numFmtId="0" fontId="51" fillId="33" borderId="0" xfId="52" applyFont="1" applyFill="1" applyAlignment="1">
      <alignment vertical="center" textRotation="255"/>
    </xf>
    <xf numFmtId="0" fontId="51" fillId="33" borderId="2" xfId="52" applyFont="1" applyFill="1" applyBorder="1" applyAlignment="1">
      <alignment vertical="center" textRotation="255"/>
    </xf>
    <xf numFmtId="0" fontId="51" fillId="0" borderId="0" xfId="52" applyFont="1" applyAlignment="1">
      <alignment horizontal="center" vertical="center"/>
    </xf>
    <xf numFmtId="0" fontId="51" fillId="33" borderId="0" xfId="52" applyFont="1" applyFill="1" applyAlignment="1">
      <alignment horizontal="center" vertical="center"/>
    </xf>
    <xf numFmtId="0" fontId="51" fillId="0" borderId="0" xfId="52" applyFont="1" applyAlignment="1">
      <alignment vertical="center" wrapText="1"/>
    </xf>
    <xf numFmtId="0" fontId="51" fillId="33" borderId="0" xfId="52" applyFont="1" applyFill="1">
      <alignment vertical="center"/>
    </xf>
    <xf numFmtId="0" fontId="23" fillId="0" borderId="0" xfId="52" applyFont="1" applyAlignment="1">
      <alignment vertical="center" wrapText="1"/>
    </xf>
    <xf numFmtId="0" fontId="51" fillId="33" borderId="0" xfId="52" applyFont="1" applyFill="1" applyAlignment="1">
      <alignment vertical="center" wrapText="1"/>
    </xf>
    <xf numFmtId="0" fontId="51" fillId="33" borderId="0" xfId="52" applyFont="1" applyFill="1" applyAlignment="1">
      <alignment vertical="center" shrinkToFit="1"/>
    </xf>
    <xf numFmtId="0" fontId="46" fillId="33" borderId="0" xfId="52" applyFont="1" applyFill="1" applyAlignment="1">
      <alignment vertical="center" shrinkToFit="1"/>
    </xf>
    <xf numFmtId="0" fontId="46" fillId="33" borderId="0" xfId="52" applyFont="1" applyFill="1" applyAlignment="1">
      <alignment horizontal="center" vertical="center" shrinkToFit="1"/>
    </xf>
    <xf numFmtId="0" fontId="58" fillId="33" borderId="0" xfId="52" applyFont="1" applyFill="1" applyAlignment="1">
      <alignment vertical="center" wrapText="1"/>
    </xf>
    <xf numFmtId="0" fontId="51" fillId="33" borderId="0" xfId="54" applyFill="1">
      <alignment vertical="center"/>
    </xf>
    <xf numFmtId="0" fontId="56" fillId="33" borderId="0" xfId="52" applyFont="1" applyFill="1" applyAlignment="1">
      <alignment vertical="center" shrinkToFit="1"/>
    </xf>
    <xf numFmtId="0" fontId="56" fillId="33" borderId="0" xfId="52" applyFont="1" applyFill="1" applyAlignment="1">
      <alignment vertical="center" wrapText="1"/>
    </xf>
    <xf numFmtId="0" fontId="48" fillId="33" borderId="0" xfId="49" applyFont="1" applyFill="1">
      <alignment vertical="center"/>
    </xf>
    <xf numFmtId="0" fontId="46" fillId="33" borderId="0" xfId="52" applyFont="1" applyFill="1" applyAlignment="1">
      <alignment horizontal="right" vertical="center" shrinkToFit="1"/>
    </xf>
    <xf numFmtId="0" fontId="46" fillId="33" borderId="0" xfId="52" applyFont="1" applyFill="1" applyAlignment="1">
      <alignment horizontal="left" vertical="center" shrinkToFit="1"/>
    </xf>
    <xf numFmtId="0" fontId="46" fillId="33" borderId="0" xfId="54" applyFont="1" applyFill="1" applyAlignment="1">
      <alignment horizontal="right" vertical="center"/>
    </xf>
    <xf numFmtId="0" fontId="46" fillId="33" borderId="0" xfId="54" applyFont="1" applyFill="1" applyAlignment="1">
      <alignment horizontal="left" vertical="center"/>
    </xf>
    <xf numFmtId="0" fontId="46" fillId="33" borderId="0" xfId="52" applyFont="1" applyFill="1" applyAlignment="1">
      <alignment horizontal="right" vertical="center"/>
    </xf>
    <xf numFmtId="0" fontId="48" fillId="33" borderId="0" xfId="49" applyFont="1" applyFill="1" applyAlignment="1">
      <alignment horizontal="right" vertical="center"/>
    </xf>
    <xf numFmtId="0" fontId="48" fillId="33" borderId="0" xfId="49" applyFont="1" applyFill="1" applyAlignment="1">
      <alignment horizontal="left" vertical="center" shrinkToFit="1"/>
    </xf>
    <xf numFmtId="0" fontId="48" fillId="33" borderId="0" xfId="49" applyFont="1" applyFill="1" applyAlignment="1">
      <alignment horizontal="left" vertical="center"/>
    </xf>
    <xf numFmtId="0" fontId="51" fillId="33" borderId="0" xfId="49" applyFont="1" applyFill="1" applyAlignment="1">
      <alignment horizontal="right" vertical="center"/>
    </xf>
    <xf numFmtId="0" fontId="48" fillId="0" borderId="0" xfId="49" applyFont="1" applyAlignment="1">
      <alignment horizontal="left" vertical="center"/>
    </xf>
    <xf numFmtId="0" fontId="46" fillId="33" borderId="0" xfId="52" applyFont="1" applyFill="1" applyAlignment="1">
      <alignment horizontal="center" vertical="center"/>
    </xf>
    <xf numFmtId="0" fontId="46" fillId="33" borderId="0" xfId="49" applyFont="1" applyFill="1" applyAlignment="1">
      <alignment horizontal="center" vertical="center"/>
    </xf>
    <xf numFmtId="0" fontId="57" fillId="33" borderId="0" xfId="54" applyFont="1" applyFill="1" applyAlignment="1">
      <alignment vertical="top"/>
    </xf>
    <xf numFmtId="0" fontId="57" fillId="33" borderId="0" xfId="52" applyFont="1" applyFill="1">
      <alignment vertical="center"/>
    </xf>
    <xf numFmtId="0" fontId="16" fillId="0" borderId="0" xfId="60">
      <alignment vertical="center"/>
    </xf>
    <xf numFmtId="0" fontId="60" fillId="35" borderId="37" xfId="60" applyFont="1" applyFill="1" applyBorder="1" applyAlignment="1">
      <alignment vertical="center" shrinkToFit="1"/>
    </xf>
    <xf numFmtId="0" fontId="60" fillId="35" borderId="38" xfId="60" applyFont="1" applyFill="1" applyBorder="1" applyAlignment="1">
      <alignment vertical="center" shrinkToFit="1"/>
    </xf>
    <xf numFmtId="0" fontId="25" fillId="35" borderId="39" xfId="60" applyFont="1" applyFill="1" applyBorder="1" applyAlignment="1">
      <alignment vertical="center" shrinkToFit="1"/>
    </xf>
    <xf numFmtId="0" fontId="16" fillId="36" borderId="37" xfId="60" applyFill="1" applyBorder="1" applyAlignment="1">
      <alignment vertical="center" shrinkToFit="1"/>
    </xf>
    <xf numFmtId="0" fontId="16" fillId="36" borderId="38" xfId="60" applyFill="1" applyBorder="1" applyAlignment="1">
      <alignment vertical="center" shrinkToFit="1"/>
    </xf>
    <xf numFmtId="0" fontId="16" fillId="37" borderId="38" xfId="60" applyFill="1" applyBorder="1" applyAlignment="1">
      <alignment vertical="center" shrinkToFit="1"/>
    </xf>
    <xf numFmtId="0" fontId="16" fillId="34" borderId="38" xfId="60" applyFill="1" applyBorder="1" applyAlignment="1">
      <alignment vertical="center" shrinkToFit="1"/>
    </xf>
    <xf numFmtId="0" fontId="16" fillId="34" borderId="39" xfId="60" applyFill="1" applyBorder="1" applyAlignment="1">
      <alignment vertical="center" shrinkToFit="1"/>
    </xf>
    <xf numFmtId="0" fontId="25" fillId="35" borderId="40" xfId="60" applyFont="1" applyFill="1" applyBorder="1" applyAlignment="1">
      <alignment vertical="center" shrinkToFit="1"/>
    </xf>
    <xf numFmtId="0" fontId="25" fillId="35" borderId="41" xfId="60" applyFont="1" applyFill="1" applyBorder="1" applyAlignment="1">
      <alignment vertical="center" shrinkToFit="1"/>
    </xf>
    <xf numFmtId="0" fontId="25" fillId="35" borderId="42" xfId="60" applyFont="1" applyFill="1" applyBorder="1" applyAlignment="1">
      <alignment vertical="center" shrinkToFit="1"/>
    </xf>
    <xf numFmtId="0" fontId="16" fillId="36" borderId="40" xfId="60" applyFill="1" applyBorder="1" applyAlignment="1">
      <alignment vertical="center" shrinkToFit="1"/>
    </xf>
    <xf numFmtId="0" fontId="16" fillId="36" borderId="41" xfId="60" applyFill="1" applyBorder="1" applyAlignment="1">
      <alignment vertical="center" shrinkToFit="1"/>
    </xf>
    <xf numFmtId="0" fontId="11" fillId="37" borderId="41" xfId="60" applyFont="1" applyFill="1" applyBorder="1" applyAlignment="1">
      <alignment vertical="center" shrinkToFit="1"/>
    </xf>
    <xf numFmtId="0" fontId="16" fillId="37" borderId="41" xfId="60" applyFill="1" applyBorder="1" applyAlignment="1">
      <alignment vertical="center" shrinkToFit="1"/>
    </xf>
    <xf numFmtId="0" fontId="16" fillId="34" borderId="41" xfId="60" applyFill="1" applyBorder="1" applyAlignment="1">
      <alignment vertical="center" shrinkToFit="1"/>
    </xf>
    <xf numFmtId="0" fontId="16" fillId="34" borderId="42" xfId="60" applyFill="1" applyBorder="1" applyAlignment="1">
      <alignment vertical="center" shrinkToFit="1"/>
    </xf>
    <xf numFmtId="0" fontId="16" fillId="41" borderId="11" xfId="60" applyFill="1" applyBorder="1">
      <alignment vertical="center"/>
    </xf>
    <xf numFmtId="0" fontId="5" fillId="41" borderId="11" xfId="60" applyFont="1" applyFill="1" applyBorder="1">
      <alignment vertical="center"/>
    </xf>
    <xf numFmtId="0" fontId="16" fillId="42" borderId="11" xfId="60" applyFill="1" applyBorder="1">
      <alignment vertical="center"/>
    </xf>
    <xf numFmtId="0" fontId="4" fillId="42" borderId="11" xfId="60" applyFont="1" applyFill="1" applyBorder="1">
      <alignment vertical="center"/>
    </xf>
    <xf numFmtId="0" fontId="4" fillId="0" borderId="0" xfId="60" applyFont="1">
      <alignment vertical="center"/>
    </xf>
    <xf numFmtId="0" fontId="16" fillId="0" borderId="61" xfId="60" applyBorder="1">
      <alignment vertical="center"/>
    </xf>
    <xf numFmtId="0" fontId="16" fillId="0" borderId="62" xfId="60" applyBorder="1">
      <alignment vertical="center"/>
    </xf>
    <xf numFmtId="0" fontId="16" fillId="0" borderId="63" xfId="60" applyBorder="1">
      <alignment vertical="center"/>
    </xf>
    <xf numFmtId="0" fontId="16" fillId="0" borderId="45" xfId="60" applyBorder="1">
      <alignment vertical="center"/>
    </xf>
    <xf numFmtId="0" fontId="16" fillId="0" borderId="43" xfId="60" applyBorder="1">
      <alignment vertical="center"/>
    </xf>
    <xf numFmtId="187" fontId="16" fillId="0" borderId="43" xfId="60" applyNumberFormat="1" applyBorder="1">
      <alignment vertical="center"/>
    </xf>
    <xf numFmtId="0" fontId="16" fillId="0" borderId="43" xfId="60" applyBorder="1" applyAlignment="1">
      <alignment horizontal="right" vertical="center"/>
    </xf>
    <xf numFmtId="176" fontId="16" fillId="0" borderId="43" xfId="60" applyNumberFormat="1" applyBorder="1" applyAlignment="1">
      <alignment horizontal="right" vertical="center"/>
    </xf>
    <xf numFmtId="177" fontId="16" fillId="0" borderId="43" xfId="60" applyNumberFormat="1" applyBorder="1">
      <alignment vertical="center"/>
    </xf>
    <xf numFmtId="38" fontId="16" fillId="0" borderId="43" xfId="60" applyNumberFormat="1" applyBorder="1">
      <alignment vertical="center"/>
    </xf>
    <xf numFmtId="0" fontId="16" fillId="0" borderId="44" xfId="60" applyBorder="1">
      <alignment vertical="center"/>
    </xf>
    <xf numFmtId="0" fontId="16" fillId="0" borderId="11" xfId="60" applyBorder="1">
      <alignment vertical="center"/>
    </xf>
    <xf numFmtId="49" fontId="1" fillId="0" borderId="0" xfId="60" applyNumberFormat="1" applyFont="1">
      <alignment vertical="center"/>
    </xf>
    <xf numFmtId="14" fontId="16" fillId="0" borderId="0" xfId="60" applyNumberFormat="1">
      <alignment vertical="center"/>
    </xf>
    <xf numFmtId="0" fontId="80" fillId="0" borderId="0" xfId="78" applyFont="1">
      <alignment vertical="center"/>
    </xf>
    <xf numFmtId="0" fontId="65" fillId="0" borderId="0" xfId="78" applyFont="1" applyAlignment="1">
      <alignment horizontal="center" vertical="center"/>
    </xf>
    <xf numFmtId="0" fontId="6" fillId="0" borderId="0" xfId="78">
      <alignment vertical="center"/>
    </xf>
    <xf numFmtId="0" fontId="65" fillId="0" borderId="0" xfId="78" applyFont="1">
      <alignment vertical="center"/>
    </xf>
    <xf numFmtId="0" fontId="6" fillId="0" borderId="0" xfId="78" applyAlignment="1">
      <alignment horizontal="center" vertical="center"/>
    </xf>
    <xf numFmtId="0" fontId="62" fillId="0" borderId="0" xfId="78" applyFont="1">
      <alignment vertical="center"/>
    </xf>
    <xf numFmtId="0" fontId="62" fillId="0" borderId="0" xfId="78" applyFont="1" applyAlignment="1">
      <alignment horizontal="right" vertical="center"/>
    </xf>
    <xf numFmtId="0" fontId="6" fillId="0" borderId="0" xfId="78" applyAlignment="1">
      <alignment vertical="center" wrapText="1"/>
    </xf>
    <xf numFmtId="0" fontId="66" fillId="0" borderId="0" xfId="78" applyFont="1">
      <alignment vertical="center"/>
    </xf>
    <xf numFmtId="0" fontId="66" fillId="0" borderId="0" xfId="78" applyFont="1" applyAlignment="1">
      <alignment horizontal="center" vertical="center"/>
    </xf>
    <xf numFmtId="0" fontId="2" fillId="0" borderId="0" xfId="78" applyFont="1" applyAlignment="1">
      <alignment vertical="center" wrapText="1"/>
    </xf>
    <xf numFmtId="0" fontId="66" fillId="39" borderId="0" xfId="78" applyFont="1" applyFill="1" applyAlignment="1">
      <alignment horizontal="right" vertical="center"/>
    </xf>
    <xf numFmtId="0" fontId="73" fillId="0" borderId="0" xfId="78" applyFont="1" applyAlignment="1">
      <alignment vertical="center" wrapText="1"/>
    </xf>
    <xf numFmtId="0" fontId="24" fillId="0" borderId="0" xfId="78" applyFont="1" applyAlignment="1">
      <alignment vertical="center" wrapText="1"/>
    </xf>
    <xf numFmtId="0" fontId="36" fillId="40" borderId="11" xfId="79" applyFont="1" applyFill="1" applyBorder="1" applyAlignment="1">
      <alignment vertical="center" wrapText="1"/>
    </xf>
    <xf numFmtId="0" fontId="36" fillId="40" borderId="11" xfId="79" applyFont="1" applyFill="1" applyBorder="1" applyAlignment="1">
      <alignment horizontal="center" vertical="center" wrapText="1"/>
    </xf>
    <xf numFmtId="0" fontId="0" fillId="0" borderId="0" xfId="79" applyFont="1" applyAlignment="1">
      <alignment vertical="center" wrapText="1"/>
    </xf>
    <xf numFmtId="0" fontId="6" fillId="0" borderId="0" xfId="79">
      <alignment vertical="center"/>
    </xf>
    <xf numFmtId="0" fontId="36" fillId="0" borderId="11" xfId="78" applyFont="1" applyBorder="1" applyAlignment="1">
      <alignment vertical="center" wrapText="1"/>
    </xf>
    <xf numFmtId="179" fontId="36" fillId="0" borderId="11" xfId="78" applyNumberFormat="1" applyFont="1" applyBorder="1" applyAlignment="1">
      <alignment horizontal="center" vertical="center" wrapText="1"/>
    </xf>
    <xf numFmtId="180" fontId="36" fillId="0" borderId="11" xfId="78" applyNumberFormat="1" applyFont="1" applyBorder="1" applyAlignment="1">
      <alignment horizontal="center" vertical="center" wrapText="1"/>
    </xf>
    <xf numFmtId="182" fontId="36" fillId="0" borderId="11" xfId="78" applyNumberFormat="1" applyFont="1" applyBorder="1" applyAlignment="1">
      <alignment horizontal="center" vertical="center" wrapText="1"/>
    </xf>
    <xf numFmtId="0" fontId="0" fillId="0" borderId="0" xfId="78" applyFont="1" applyAlignment="1">
      <alignment vertical="center" wrapText="1"/>
    </xf>
    <xf numFmtId="0" fontId="36" fillId="0" borderId="46" xfId="78" applyFont="1" applyBorder="1" applyAlignment="1">
      <alignment vertical="center" wrapText="1"/>
    </xf>
    <xf numFmtId="179" fontId="36" fillId="0" borderId="47" xfId="78" applyNumberFormat="1" applyFont="1" applyBorder="1" applyAlignment="1">
      <alignment horizontal="center" vertical="center" wrapText="1"/>
    </xf>
    <xf numFmtId="183" fontId="36" fillId="0" borderId="11" xfId="78" applyNumberFormat="1" applyFont="1" applyBorder="1" applyAlignment="1">
      <alignment horizontal="center" vertical="center" wrapText="1"/>
    </xf>
    <xf numFmtId="179" fontId="66" fillId="38" borderId="0" xfId="70" applyNumberFormat="1" applyFont="1" applyFill="1" applyAlignment="1" applyProtection="1">
      <alignment horizontal="right" vertical="center"/>
      <protection locked="0"/>
    </xf>
    <xf numFmtId="0" fontId="72" fillId="38" borderId="9" xfId="0" applyFont="1" applyFill="1" applyBorder="1">
      <alignment vertical="center"/>
    </xf>
    <xf numFmtId="0" fontId="72" fillId="38" borderId="11" xfId="0" applyFont="1" applyFill="1" applyBorder="1" applyAlignment="1">
      <alignment horizontal="left" vertical="center"/>
    </xf>
    <xf numFmtId="179" fontId="72" fillId="38" borderId="11" xfId="0" applyNumberFormat="1" applyFont="1" applyFill="1" applyBorder="1" applyAlignment="1">
      <alignment horizontal="right" vertical="center"/>
    </xf>
    <xf numFmtId="184" fontId="72" fillId="38" borderId="11" xfId="0" applyNumberFormat="1" applyFont="1" applyFill="1" applyBorder="1" applyAlignment="1">
      <alignment horizontal="right" vertical="center"/>
    </xf>
    <xf numFmtId="0" fontId="72" fillId="38" borderId="11" xfId="0" applyFont="1" applyFill="1" applyBorder="1" applyAlignment="1">
      <alignment horizontal="right" vertical="center"/>
    </xf>
    <xf numFmtId="0" fontId="80" fillId="0" borderId="0" xfId="79" applyFont="1" applyAlignment="1">
      <alignment vertical="center" wrapText="1"/>
    </xf>
    <xf numFmtId="0" fontId="66" fillId="0" borderId="0" xfId="79" applyFont="1" applyAlignment="1">
      <alignment horizontal="center" vertical="center"/>
    </xf>
    <xf numFmtId="0" fontId="6" fillId="0" borderId="0" xfId="79" applyAlignment="1">
      <alignment vertical="center" wrapText="1"/>
    </xf>
    <xf numFmtId="0" fontId="24" fillId="0" borderId="0" xfId="79" applyFont="1" applyAlignment="1">
      <alignment vertical="center" wrapText="1"/>
    </xf>
    <xf numFmtId="0" fontId="36" fillId="0" borderId="11" xfId="79" applyFont="1" applyBorder="1" applyAlignment="1">
      <alignment vertical="center" wrapText="1"/>
    </xf>
    <xf numFmtId="179" fontId="36" fillId="0" borderId="11" xfId="79" applyNumberFormat="1" applyFont="1" applyBorder="1" applyAlignment="1">
      <alignment horizontal="center" vertical="center" wrapText="1"/>
    </xf>
    <xf numFmtId="0" fontId="6" fillId="0" borderId="0" xfId="79" applyAlignment="1">
      <alignment horizontal="center" vertical="center"/>
    </xf>
    <xf numFmtId="0" fontId="76" fillId="0" borderId="12" xfId="0" applyFont="1" applyBorder="1">
      <alignment vertical="center"/>
    </xf>
    <xf numFmtId="0" fontId="72" fillId="0" borderId="11" xfId="0" applyFont="1" applyBorder="1" applyAlignment="1">
      <alignment horizontal="center" vertical="center" wrapText="1"/>
    </xf>
    <xf numFmtId="0" fontId="72" fillId="0" borderId="11" xfId="0" applyFont="1" applyBorder="1" applyAlignment="1">
      <alignment horizontal="center" vertical="center"/>
    </xf>
    <xf numFmtId="0" fontId="72" fillId="0" borderId="51" xfId="0" applyFont="1" applyBorder="1">
      <alignment vertical="center"/>
    </xf>
    <xf numFmtId="0" fontId="72" fillId="0" borderId="5" xfId="0" applyFont="1" applyBorder="1">
      <alignment vertical="center"/>
    </xf>
    <xf numFmtId="179" fontId="72" fillId="0" borderId="11" xfId="0" applyNumberFormat="1" applyFont="1" applyBorder="1">
      <alignment vertical="center"/>
    </xf>
    <xf numFmtId="0" fontId="32" fillId="0" borderId="11" xfId="0" applyFont="1" applyBorder="1" applyAlignment="1">
      <alignment horizontal="center" vertical="center" wrapText="1"/>
    </xf>
    <xf numFmtId="0" fontId="74" fillId="0" borderId="0" xfId="0" applyFont="1">
      <alignment vertical="center"/>
    </xf>
    <xf numFmtId="0" fontId="61" fillId="0" borderId="0" xfId="71" applyFont="1" applyAlignment="1">
      <alignment horizontal="left" vertical="center"/>
    </xf>
    <xf numFmtId="0" fontId="62" fillId="0" borderId="0" xfId="71" applyFont="1">
      <alignment vertical="center"/>
    </xf>
    <xf numFmtId="0" fontId="62" fillId="39" borderId="0" xfId="71" applyFont="1" applyFill="1" applyAlignment="1">
      <alignment horizontal="right" vertical="center"/>
    </xf>
    <xf numFmtId="0" fontId="61" fillId="0" borderId="0" xfId="71" applyFont="1" applyAlignment="1">
      <alignment horizontal="center" vertical="center"/>
    </xf>
    <xf numFmtId="0" fontId="61" fillId="0" borderId="0" xfId="71" applyFont="1">
      <alignment vertical="center"/>
    </xf>
    <xf numFmtId="0" fontId="62" fillId="0" borderId="0" xfId="71" applyFont="1" applyAlignment="1">
      <alignment horizontal="right" vertical="center"/>
    </xf>
    <xf numFmtId="0" fontId="64" fillId="0" borderId="0" xfId="71" applyFont="1">
      <alignment vertical="center"/>
    </xf>
    <xf numFmtId="0" fontId="63" fillId="0" borderId="0" xfId="71" applyFont="1">
      <alignment vertical="center"/>
    </xf>
    <xf numFmtId="0" fontId="61" fillId="0" borderId="11" xfId="71" applyFont="1" applyBorder="1" applyAlignment="1">
      <alignment horizontal="center" vertical="center" wrapText="1"/>
    </xf>
    <xf numFmtId="0" fontId="61" fillId="0" borderId="0" xfId="71" applyFont="1" applyAlignment="1">
      <alignment horizontal="center" vertical="center" wrapText="1"/>
    </xf>
    <xf numFmtId="0" fontId="61" fillId="0" borderId="11" xfId="71" applyFont="1" applyBorder="1" applyAlignment="1">
      <alignment horizontal="center" vertical="center"/>
    </xf>
    <xf numFmtId="178" fontId="61" fillId="0" borderId="11" xfId="71" applyNumberFormat="1" applyFont="1" applyBorder="1">
      <alignment vertical="center"/>
    </xf>
    <xf numFmtId="179" fontId="61" fillId="0" borderId="11" xfId="71" applyNumberFormat="1" applyFont="1" applyBorder="1">
      <alignment vertical="center"/>
    </xf>
    <xf numFmtId="179" fontId="61" fillId="0" borderId="0" xfId="71" applyNumberFormat="1" applyFont="1">
      <alignment vertical="center"/>
    </xf>
    <xf numFmtId="178" fontId="61" fillId="0" borderId="0" xfId="71" applyNumberFormat="1" applyFont="1">
      <alignment vertical="center"/>
    </xf>
    <xf numFmtId="0" fontId="68" fillId="0" borderId="11" xfId="71" applyFont="1" applyBorder="1" applyAlignment="1">
      <alignment horizontal="center" vertical="center" wrapText="1"/>
    </xf>
    <xf numFmtId="0" fontId="67" fillId="0" borderId="11" xfId="71" applyFont="1" applyBorder="1" applyAlignment="1">
      <alignment horizontal="center" vertical="center" wrapText="1"/>
    </xf>
    <xf numFmtId="0" fontId="68" fillId="0" borderId="11" xfId="71" applyFont="1" applyBorder="1" applyAlignment="1">
      <alignment horizontal="left" vertical="center" wrapText="1"/>
    </xf>
    <xf numFmtId="178" fontId="61" fillId="0" borderId="0" xfId="71" applyNumberFormat="1" applyFont="1" applyAlignment="1">
      <alignment horizontal="center" vertical="center"/>
    </xf>
    <xf numFmtId="0" fontId="63" fillId="0" borderId="11" xfId="71" applyFont="1" applyBorder="1" applyAlignment="1">
      <alignment horizontal="center" vertical="center"/>
    </xf>
    <xf numFmtId="178" fontId="63" fillId="0" borderId="0" xfId="71" applyNumberFormat="1" applyFont="1" applyAlignment="1"/>
    <xf numFmtId="0" fontId="83" fillId="0" borderId="0" xfId="0" applyFont="1">
      <alignment vertical="center"/>
    </xf>
    <xf numFmtId="0" fontId="84" fillId="0" borderId="0" xfId="0" applyFont="1">
      <alignment vertical="center"/>
    </xf>
    <xf numFmtId="0" fontId="82" fillId="0" borderId="0" xfId="0" applyFont="1">
      <alignment vertical="center"/>
    </xf>
    <xf numFmtId="0" fontId="81" fillId="40" borderId="11" xfId="0" applyFont="1" applyFill="1" applyBorder="1" applyAlignment="1">
      <alignment horizontal="center" vertical="center"/>
    </xf>
    <xf numFmtId="0" fontId="82" fillId="0" borderId="0" xfId="0" applyFont="1" applyAlignment="1">
      <alignment horizontal="left" vertical="center"/>
    </xf>
    <xf numFmtId="0" fontId="51" fillId="38" borderId="1" xfId="52" applyFont="1" applyFill="1" applyBorder="1" applyAlignment="1" applyProtection="1">
      <alignment horizontal="left" vertical="center" wrapText="1"/>
      <protection locked="0"/>
    </xf>
    <xf numFmtId="0" fontId="51" fillId="38" borderId="0" xfId="52" applyFont="1" applyFill="1" applyAlignment="1" applyProtection="1">
      <alignment horizontal="left" vertical="center"/>
      <protection locked="0"/>
    </xf>
    <xf numFmtId="0" fontId="51" fillId="38" borderId="2" xfId="52" applyFont="1" applyFill="1" applyBorder="1" applyAlignment="1" applyProtection="1">
      <alignment horizontal="left" vertical="center"/>
      <protection locked="0"/>
    </xf>
    <xf numFmtId="0" fontId="51" fillId="38" borderId="1" xfId="52" applyFont="1" applyFill="1" applyBorder="1" applyAlignment="1" applyProtection="1">
      <alignment horizontal="left" vertical="center"/>
      <protection locked="0"/>
    </xf>
    <xf numFmtId="0" fontId="51" fillId="38" borderId="3" xfId="52" applyFont="1" applyFill="1" applyBorder="1" applyAlignment="1" applyProtection="1">
      <alignment horizontal="left" vertical="center"/>
      <protection locked="0"/>
    </xf>
    <xf numFmtId="0" fontId="51" fillId="38" borderId="12" xfId="52" applyFont="1" applyFill="1" applyBorder="1" applyAlignment="1" applyProtection="1">
      <alignment horizontal="left" vertical="center"/>
      <protection locked="0"/>
    </xf>
    <xf numFmtId="0" fontId="51" fillId="38" borderId="6" xfId="52" applyFont="1" applyFill="1" applyBorder="1" applyAlignment="1" applyProtection="1">
      <alignment horizontal="left" vertical="center"/>
      <protection locked="0"/>
    </xf>
    <xf numFmtId="0" fontId="51" fillId="38" borderId="64" xfId="52" applyFont="1" applyFill="1" applyBorder="1" applyAlignment="1" applyProtection="1">
      <alignment horizontal="center" vertical="center"/>
      <protection locked="0"/>
    </xf>
    <xf numFmtId="0" fontId="51" fillId="38" borderId="43" xfId="52" applyFont="1" applyFill="1" applyBorder="1" applyAlignment="1" applyProtection="1">
      <alignment horizontal="center" vertical="center"/>
      <protection locked="0"/>
    </xf>
    <xf numFmtId="0" fontId="51" fillId="38" borderId="44" xfId="52" applyFont="1" applyFill="1" applyBorder="1" applyAlignment="1" applyProtection="1">
      <alignment horizontal="center" vertical="center"/>
      <protection locked="0"/>
    </xf>
    <xf numFmtId="0" fontId="51" fillId="34" borderId="11" xfId="52" applyFont="1" applyFill="1" applyBorder="1" applyAlignment="1">
      <alignment horizontal="center" vertical="center" wrapText="1"/>
    </xf>
    <xf numFmtId="0" fontId="51" fillId="34" borderId="58" xfId="52" applyFont="1" applyFill="1" applyBorder="1" applyAlignment="1">
      <alignment horizontal="center" vertical="center"/>
    </xf>
    <xf numFmtId="0" fontId="51" fillId="34" borderId="59" xfId="52" applyFont="1" applyFill="1" applyBorder="1" applyAlignment="1">
      <alignment horizontal="center" vertical="center"/>
    </xf>
    <xf numFmtId="0" fontId="51" fillId="34" borderId="52" xfId="52" applyFont="1" applyFill="1" applyBorder="1" applyAlignment="1">
      <alignment horizontal="center" vertical="center"/>
    </xf>
    <xf numFmtId="0" fontId="51" fillId="34" borderId="53" xfId="52" applyFont="1" applyFill="1" applyBorder="1" applyAlignment="1">
      <alignment horizontal="center" vertical="center"/>
    </xf>
    <xf numFmtId="0" fontId="51" fillId="34" borderId="55" xfId="52" applyFont="1" applyFill="1" applyBorder="1" applyAlignment="1">
      <alignment horizontal="center" vertical="center"/>
    </xf>
    <xf numFmtId="0" fontId="51" fillId="34" borderId="56" xfId="52" applyFont="1" applyFill="1" applyBorder="1" applyAlignment="1">
      <alignment horizontal="center" vertical="center"/>
    </xf>
    <xf numFmtId="0" fontId="51" fillId="34" borderId="60" xfId="52" applyFont="1" applyFill="1" applyBorder="1" applyAlignment="1">
      <alignment horizontal="center" vertical="center"/>
    </xf>
    <xf numFmtId="0" fontId="51" fillId="34" borderId="54" xfId="52" applyFont="1" applyFill="1" applyBorder="1" applyAlignment="1">
      <alignment horizontal="center" vertical="center"/>
    </xf>
    <xf numFmtId="0" fontId="51" fillId="34" borderId="57" xfId="52" applyFont="1" applyFill="1" applyBorder="1" applyAlignment="1">
      <alignment horizontal="center" vertical="center"/>
    </xf>
    <xf numFmtId="0" fontId="53" fillId="0" borderId="0" xfId="48" applyFont="1" applyAlignment="1">
      <alignment horizontal="center" vertical="center" shrinkToFit="1"/>
    </xf>
    <xf numFmtId="0" fontId="51" fillId="0" borderId="0" xfId="48" applyFont="1">
      <alignment vertical="center"/>
    </xf>
    <xf numFmtId="0" fontId="41" fillId="0" borderId="0" xfId="52" applyFont="1" applyAlignment="1">
      <alignment horizontal="left" vertical="top" wrapText="1"/>
    </xf>
    <xf numFmtId="0" fontId="59" fillId="0" borderId="0" xfId="52" applyFont="1" applyAlignment="1">
      <alignment horizontal="center" wrapText="1"/>
    </xf>
    <xf numFmtId="0" fontId="59" fillId="0" borderId="12" xfId="52" applyFont="1" applyBorder="1" applyAlignment="1">
      <alignment horizontal="center" wrapText="1"/>
    </xf>
    <xf numFmtId="0" fontId="48" fillId="0" borderId="0" xfId="52" applyFont="1" applyAlignment="1">
      <alignment horizontal="left" vertical="center"/>
    </xf>
    <xf numFmtId="0" fontId="55" fillId="34" borderId="7" xfId="52" applyFont="1" applyFill="1" applyBorder="1" applyAlignment="1">
      <alignment horizontal="center" vertical="center" shrinkToFit="1"/>
    </xf>
    <xf numFmtId="0" fontId="55" fillId="34" borderId="31" xfId="52" applyFont="1" applyFill="1" applyBorder="1" applyAlignment="1">
      <alignment horizontal="center" vertical="center" shrinkToFit="1"/>
    </xf>
    <xf numFmtId="0" fontId="55" fillId="34" borderId="8" xfId="52" applyFont="1" applyFill="1" applyBorder="1" applyAlignment="1">
      <alignment horizontal="center" vertical="center" shrinkToFit="1"/>
    </xf>
    <xf numFmtId="0" fontId="55" fillId="34" borderId="1" xfId="52" applyFont="1" applyFill="1" applyBorder="1" applyAlignment="1">
      <alignment horizontal="center" vertical="center" shrinkToFit="1"/>
    </xf>
    <xf numFmtId="0" fontId="55" fillId="34" borderId="0" xfId="52" applyFont="1" applyFill="1" applyAlignment="1">
      <alignment horizontal="center" vertical="center" shrinkToFit="1"/>
    </xf>
    <xf numFmtId="0" fontId="55" fillId="34" borderId="2" xfId="52" applyFont="1" applyFill="1" applyBorder="1" applyAlignment="1">
      <alignment horizontal="center" vertical="center" shrinkToFit="1"/>
    </xf>
    <xf numFmtId="0" fontId="55" fillId="34" borderId="3" xfId="52" applyFont="1" applyFill="1" applyBorder="1" applyAlignment="1">
      <alignment horizontal="center" vertical="center" shrinkToFit="1"/>
    </xf>
    <xf numFmtId="0" fontId="55" fillId="34" borderId="12" xfId="52" applyFont="1" applyFill="1" applyBorder="1" applyAlignment="1">
      <alignment horizontal="center" vertical="center" shrinkToFit="1"/>
    </xf>
    <xf numFmtId="0" fontId="55" fillId="34" borderId="6" xfId="52" applyFont="1" applyFill="1" applyBorder="1" applyAlignment="1">
      <alignment horizontal="center" vertical="center" shrinkToFit="1"/>
    </xf>
    <xf numFmtId="0" fontId="55" fillId="38" borderId="7" xfId="52" applyFont="1" applyFill="1" applyBorder="1" applyAlignment="1" applyProtection="1">
      <alignment horizontal="center" vertical="center" shrinkToFit="1"/>
      <protection locked="0"/>
    </xf>
    <xf numFmtId="0" fontId="55" fillId="38" borderId="31" xfId="52" applyFont="1" applyFill="1" applyBorder="1" applyAlignment="1" applyProtection="1">
      <alignment horizontal="center" vertical="center" shrinkToFit="1"/>
      <protection locked="0"/>
    </xf>
    <xf numFmtId="0" fontId="55" fillId="38" borderId="1" xfId="52" applyFont="1" applyFill="1" applyBorder="1" applyAlignment="1" applyProtection="1">
      <alignment horizontal="center" vertical="center" shrinkToFit="1"/>
      <protection locked="0"/>
    </xf>
    <xf numFmtId="0" fontId="55" fillId="38" borderId="0" xfId="52" applyFont="1" applyFill="1" applyAlignment="1" applyProtection="1">
      <alignment horizontal="center" vertical="center" shrinkToFit="1"/>
      <protection locked="0"/>
    </xf>
    <xf numFmtId="0" fontId="55" fillId="38" borderId="3" xfId="52" applyFont="1" applyFill="1" applyBorder="1" applyAlignment="1" applyProtection="1">
      <alignment horizontal="center" vertical="center" shrinkToFit="1"/>
      <protection locked="0"/>
    </xf>
    <xf numFmtId="0" fontId="55" fillId="38" borderId="12" xfId="52" applyFont="1" applyFill="1" applyBorder="1" applyAlignment="1" applyProtection="1">
      <alignment horizontal="center" vertical="center" shrinkToFit="1"/>
      <protection locked="0"/>
    </xf>
    <xf numFmtId="0" fontId="55" fillId="33" borderId="31" xfId="52" applyFont="1" applyFill="1" applyBorder="1" applyAlignment="1">
      <alignment horizontal="center" vertical="center" wrapText="1"/>
    </xf>
    <xf numFmtId="0" fontId="55" fillId="33" borderId="0" xfId="52" applyFont="1" applyFill="1" applyAlignment="1">
      <alignment horizontal="center" vertical="center" wrapText="1"/>
    </xf>
    <xf numFmtId="0" fontId="55" fillId="33" borderId="12" xfId="52" applyFont="1" applyFill="1" applyBorder="1" applyAlignment="1">
      <alignment horizontal="center" vertical="center" wrapText="1"/>
    </xf>
    <xf numFmtId="0" fontId="55" fillId="38" borderId="31" xfId="52" applyFont="1" applyFill="1" applyBorder="1" applyAlignment="1" applyProtection="1">
      <alignment horizontal="center" vertical="center" wrapText="1"/>
      <protection locked="0"/>
    </xf>
    <xf numFmtId="0" fontId="55" fillId="38" borderId="0" xfId="52" applyFont="1" applyFill="1" applyAlignment="1" applyProtection="1">
      <alignment horizontal="center" vertical="center" wrapText="1"/>
      <protection locked="0"/>
    </xf>
    <xf numFmtId="0" fontId="55" fillId="38" borderId="12" xfId="52" applyFont="1" applyFill="1" applyBorder="1" applyAlignment="1" applyProtection="1">
      <alignment horizontal="center" vertical="center" wrapText="1"/>
      <protection locked="0"/>
    </xf>
    <xf numFmtId="0" fontId="55" fillId="33" borderId="31" xfId="52" applyFont="1" applyFill="1" applyBorder="1" applyAlignment="1">
      <alignment horizontal="center" vertical="center"/>
    </xf>
    <xf numFmtId="0" fontId="55" fillId="33" borderId="0" xfId="52" applyFont="1" applyFill="1" applyAlignment="1">
      <alignment horizontal="center" vertical="center"/>
    </xf>
    <xf numFmtId="0" fontId="55" fillId="33" borderId="12" xfId="52" applyFont="1" applyFill="1" applyBorder="1" applyAlignment="1">
      <alignment horizontal="center" vertical="center"/>
    </xf>
    <xf numFmtId="0" fontId="55" fillId="38" borderId="31" xfId="52" applyFont="1" applyFill="1" applyBorder="1" applyAlignment="1" applyProtection="1">
      <alignment horizontal="center" vertical="center"/>
      <protection locked="0"/>
    </xf>
    <xf numFmtId="0" fontId="55" fillId="38" borderId="0" xfId="52" applyFont="1" applyFill="1" applyAlignment="1" applyProtection="1">
      <alignment horizontal="center" vertical="center"/>
      <protection locked="0"/>
    </xf>
    <xf numFmtId="0" fontId="55" fillId="38" borderId="12" xfId="52" applyFont="1" applyFill="1" applyBorder="1" applyAlignment="1" applyProtection="1">
      <alignment horizontal="center" vertical="center"/>
      <protection locked="0"/>
    </xf>
    <xf numFmtId="0" fontId="55" fillId="33" borderId="8" xfId="52" applyFont="1" applyFill="1" applyBorder="1" applyAlignment="1">
      <alignment horizontal="center" vertical="center"/>
    </xf>
    <xf numFmtId="0" fontId="55" fillId="33" borderId="2" xfId="52" applyFont="1" applyFill="1" applyBorder="1" applyAlignment="1">
      <alignment horizontal="center" vertical="center"/>
    </xf>
    <xf numFmtId="0" fontId="55" fillId="33" borderId="6" xfId="52" applyFont="1" applyFill="1" applyBorder="1" applyAlignment="1">
      <alignment horizontal="center" vertical="center"/>
    </xf>
    <xf numFmtId="0" fontId="51" fillId="34" borderId="11" xfId="52" applyFont="1" applyFill="1" applyBorder="1" applyAlignment="1">
      <alignment horizontal="center" vertical="center"/>
    </xf>
    <xf numFmtId="0" fontId="51" fillId="38" borderId="11" xfId="52" applyFont="1" applyFill="1" applyBorder="1" applyAlignment="1" applyProtection="1">
      <alignment horizontal="center" vertical="center"/>
      <protection locked="0"/>
    </xf>
    <xf numFmtId="0" fontId="51" fillId="0" borderId="0" xfId="52" applyFont="1" applyAlignment="1">
      <alignment horizontal="center" vertical="center"/>
    </xf>
    <xf numFmtId="0" fontId="51" fillId="0" borderId="0" xfId="52" applyFont="1" applyAlignment="1">
      <alignment horizontal="center" vertical="center" shrinkToFit="1"/>
    </xf>
    <xf numFmtId="0" fontId="51" fillId="34" borderId="7" xfId="52" applyFont="1" applyFill="1" applyBorder="1" applyAlignment="1">
      <alignment horizontal="center" vertical="center"/>
    </xf>
    <xf numFmtId="0" fontId="51" fillId="34" borderId="31" xfId="52" applyFont="1" applyFill="1" applyBorder="1" applyAlignment="1">
      <alignment horizontal="center" vertical="center"/>
    </xf>
    <xf numFmtId="0" fontId="51" fillId="34" borderId="8" xfId="52" applyFont="1" applyFill="1" applyBorder="1" applyAlignment="1">
      <alignment horizontal="center" vertical="center"/>
    </xf>
    <xf numFmtId="0" fontId="51" fillId="34" borderId="1" xfId="52" applyFont="1" applyFill="1" applyBorder="1" applyAlignment="1">
      <alignment horizontal="center" vertical="center"/>
    </xf>
    <xf numFmtId="0" fontId="51" fillId="34" borderId="0" xfId="52" applyFont="1" applyFill="1" applyAlignment="1">
      <alignment horizontal="center" vertical="center"/>
    </xf>
    <xf numFmtId="0" fontId="51" fillId="34" borderId="2" xfId="52" applyFont="1" applyFill="1" applyBorder="1" applyAlignment="1">
      <alignment horizontal="center" vertical="center"/>
    </xf>
    <xf numFmtId="0" fontId="51" fillId="34" borderId="3" xfId="52" applyFont="1" applyFill="1" applyBorder="1" applyAlignment="1">
      <alignment horizontal="center" vertical="center"/>
    </xf>
    <xf numFmtId="0" fontId="51" fillId="34" borderId="12" xfId="52" applyFont="1" applyFill="1" applyBorder="1" applyAlignment="1">
      <alignment horizontal="center" vertical="center"/>
    </xf>
    <xf numFmtId="0" fontId="51" fillId="34" borderId="6" xfId="52" applyFont="1" applyFill="1" applyBorder="1" applyAlignment="1">
      <alignment horizontal="center" vertical="center"/>
    </xf>
    <xf numFmtId="0" fontId="51" fillId="38" borderId="7" xfId="52" applyFont="1" applyFill="1" applyBorder="1" applyAlignment="1" applyProtection="1">
      <alignment horizontal="center" vertical="center" shrinkToFit="1"/>
      <protection locked="0"/>
    </xf>
    <xf numFmtId="0" fontId="51" fillId="38" borderId="31" xfId="52" applyFont="1" applyFill="1" applyBorder="1" applyAlignment="1" applyProtection="1">
      <alignment horizontal="center" vertical="center" shrinkToFit="1"/>
      <protection locked="0"/>
    </xf>
    <xf numFmtId="0" fontId="51" fillId="38" borderId="8" xfId="52" applyFont="1" applyFill="1" applyBorder="1" applyAlignment="1" applyProtection="1">
      <alignment horizontal="center" vertical="center" shrinkToFit="1"/>
      <protection locked="0"/>
    </xf>
    <xf numFmtId="0" fontId="51" fillId="38" borderId="3" xfId="52" applyFont="1" applyFill="1" applyBorder="1" applyAlignment="1" applyProtection="1">
      <alignment horizontal="center" vertical="center" shrinkToFit="1"/>
      <protection locked="0"/>
    </xf>
    <xf numFmtId="0" fontId="51" fillId="38" borderId="12" xfId="52" applyFont="1" applyFill="1" applyBorder="1" applyAlignment="1" applyProtection="1">
      <alignment horizontal="center" vertical="center" shrinkToFit="1"/>
      <protection locked="0"/>
    </xf>
    <xf numFmtId="0" fontId="51" fillId="38" borderId="6" xfId="52" applyFont="1" applyFill="1" applyBorder="1" applyAlignment="1" applyProtection="1">
      <alignment horizontal="center" vertical="center" shrinkToFit="1"/>
      <protection locked="0"/>
    </xf>
    <xf numFmtId="0" fontId="51" fillId="33" borderId="1" xfId="52" applyFont="1" applyFill="1" applyBorder="1" applyAlignment="1">
      <alignment horizontal="center" vertical="center" textRotation="255"/>
    </xf>
    <xf numFmtId="0" fontId="51" fillId="33" borderId="0" xfId="52" applyFont="1" applyFill="1" applyAlignment="1">
      <alignment horizontal="center" vertical="center" textRotation="255"/>
    </xf>
    <xf numFmtId="185" fontId="51" fillId="38" borderId="0" xfId="52" applyNumberFormat="1" applyFont="1" applyFill="1" applyAlignment="1" applyProtection="1">
      <alignment horizontal="center" vertical="center"/>
      <protection locked="0"/>
    </xf>
    <xf numFmtId="0" fontId="51" fillId="33" borderId="0" xfId="52" applyFont="1" applyFill="1" applyAlignment="1">
      <alignment horizontal="center" vertical="center"/>
    </xf>
    <xf numFmtId="0" fontId="46" fillId="34" borderId="7" xfId="52" applyFont="1" applyFill="1" applyBorder="1" applyAlignment="1">
      <alignment horizontal="center" vertical="center"/>
    </xf>
    <xf numFmtId="0" fontId="46" fillId="34" borderId="31" xfId="52" applyFont="1" applyFill="1" applyBorder="1" applyAlignment="1">
      <alignment horizontal="center" vertical="center"/>
    </xf>
    <xf numFmtId="0" fontId="46" fillId="34" borderId="8" xfId="52" applyFont="1" applyFill="1" applyBorder="1" applyAlignment="1">
      <alignment horizontal="center" vertical="center"/>
    </xf>
    <xf numFmtId="0" fontId="46" fillId="34" borderId="3" xfId="52" applyFont="1" applyFill="1" applyBorder="1" applyAlignment="1">
      <alignment horizontal="center" vertical="center"/>
    </xf>
    <xf numFmtId="0" fontId="46" fillId="34" borderId="12" xfId="52" applyFont="1" applyFill="1" applyBorder="1" applyAlignment="1">
      <alignment horizontal="center" vertical="center"/>
    </xf>
    <xf numFmtId="0" fontId="46" fillId="34" borderId="6" xfId="52" applyFont="1" applyFill="1" applyBorder="1" applyAlignment="1">
      <alignment horizontal="center" vertical="center"/>
    </xf>
    <xf numFmtId="0" fontId="51" fillId="0" borderId="0" xfId="52" applyFont="1" applyAlignment="1">
      <alignment horizontal="center" vertical="center" wrapText="1"/>
    </xf>
    <xf numFmtId="0" fontId="56" fillId="34" borderId="7" xfId="52" applyFont="1" applyFill="1" applyBorder="1" applyAlignment="1">
      <alignment horizontal="center" vertical="center"/>
    </xf>
    <xf numFmtId="0" fontId="56" fillId="34" borderId="31" xfId="52" applyFont="1" applyFill="1" applyBorder="1" applyAlignment="1">
      <alignment horizontal="center" vertical="center"/>
    </xf>
    <xf numFmtId="0" fontId="56" fillId="34" borderId="8" xfId="52" applyFont="1" applyFill="1" applyBorder="1" applyAlignment="1">
      <alignment horizontal="center" vertical="center"/>
    </xf>
    <xf numFmtId="0" fontId="56" fillId="34" borderId="3" xfId="52" applyFont="1" applyFill="1" applyBorder="1" applyAlignment="1">
      <alignment horizontal="center" vertical="center"/>
    </xf>
    <xf numFmtId="0" fontId="56" fillId="34" borderId="12" xfId="52" applyFont="1" applyFill="1" applyBorder="1" applyAlignment="1">
      <alignment horizontal="center" vertical="center"/>
    </xf>
    <xf numFmtId="0" fontId="56" fillId="34" borderId="6" xfId="52" applyFont="1" applyFill="1" applyBorder="1" applyAlignment="1">
      <alignment horizontal="center" vertical="center"/>
    </xf>
    <xf numFmtId="0" fontId="56" fillId="34" borderId="11" xfId="52" applyFont="1" applyFill="1" applyBorder="1" applyAlignment="1">
      <alignment horizontal="center" vertical="center"/>
    </xf>
    <xf numFmtId="0" fontId="51" fillId="38" borderId="11" xfId="52" applyFont="1" applyFill="1" applyBorder="1" applyAlignment="1" applyProtection="1">
      <alignment horizontal="center" vertical="center" shrinkToFit="1"/>
      <protection locked="0"/>
    </xf>
    <xf numFmtId="186" fontId="51" fillId="38" borderId="0" xfId="52" applyNumberFormat="1" applyFont="1" applyFill="1" applyAlignment="1" applyProtection="1">
      <alignment horizontal="center" vertical="center"/>
      <protection locked="0"/>
    </xf>
    <xf numFmtId="0" fontId="51" fillId="33" borderId="0" xfId="52" applyFont="1" applyFill="1" applyAlignment="1">
      <alignment horizontal="left" vertical="center"/>
    </xf>
    <xf numFmtId="0" fontId="51" fillId="34" borderId="13" xfId="52" applyFont="1" applyFill="1" applyBorder="1" applyAlignment="1">
      <alignment horizontal="center" vertical="center" shrinkToFit="1"/>
    </xf>
    <xf numFmtId="0" fontId="51" fillId="34" borderId="14" xfId="52" applyFont="1" applyFill="1" applyBorder="1" applyAlignment="1">
      <alignment horizontal="center" vertical="center" shrinkToFit="1"/>
    </xf>
    <xf numFmtId="0" fontId="51" fillId="34" borderId="36" xfId="52" applyFont="1" applyFill="1" applyBorder="1" applyAlignment="1">
      <alignment horizontal="center" vertical="center" shrinkToFit="1"/>
    </xf>
    <xf numFmtId="38" fontId="51" fillId="33" borderId="15" xfId="52" applyNumberFormat="1" applyFont="1" applyFill="1" applyBorder="1" applyAlignment="1">
      <alignment horizontal="right" vertical="center"/>
    </xf>
    <xf numFmtId="0" fontId="51" fillId="33" borderId="15" xfId="52" applyFont="1" applyFill="1" applyBorder="1" applyAlignment="1">
      <alignment horizontal="right" vertical="center"/>
    </xf>
    <xf numFmtId="0" fontId="51" fillId="33" borderId="16" xfId="52" applyFont="1" applyFill="1" applyBorder="1" applyAlignment="1">
      <alignment horizontal="right" vertical="center"/>
    </xf>
    <xf numFmtId="0" fontId="51" fillId="33" borderId="0" xfId="52" applyFont="1" applyFill="1" applyAlignment="1">
      <alignment horizontal="left" vertical="center" wrapText="1"/>
    </xf>
    <xf numFmtId="0" fontId="51" fillId="33" borderId="12" xfId="52" applyFont="1" applyFill="1" applyBorder="1" applyAlignment="1">
      <alignment horizontal="left" vertical="center" wrapText="1"/>
    </xf>
    <xf numFmtId="0" fontId="55" fillId="38" borderId="7" xfId="52" applyFont="1" applyFill="1" applyBorder="1" applyAlignment="1" applyProtection="1">
      <alignment horizontal="center" vertical="center"/>
      <protection locked="0"/>
    </xf>
    <xf numFmtId="0" fontId="55" fillId="38" borderId="1" xfId="52" applyFont="1" applyFill="1" applyBorder="1" applyAlignment="1" applyProtection="1">
      <alignment horizontal="center" vertical="center"/>
      <protection locked="0"/>
    </xf>
    <xf numFmtId="0" fontId="55" fillId="38" borderId="3" xfId="52" applyFont="1" applyFill="1" applyBorder="1" applyAlignment="1" applyProtection="1">
      <alignment horizontal="center" vertical="center"/>
      <protection locked="0"/>
    </xf>
    <xf numFmtId="0" fontId="55" fillId="34" borderId="7" xfId="52" applyFont="1" applyFill="1" applyBorder="1" applyAlignment="1">
      <alignment horizontal="center" vertical="center" wrapText="1"/>
    </xf>
    <xf numFmtId="0" fontId="55" fillId="34" borderId="31" xfId="52" applyFont="1" applyFill="1" applyBorder="1" applyAlignment="1">
      <alignment horizontal="center" vertical="center"/>
    </xf>
    <xf numFmtId="0" fontId="55" fillId="34" borderId="8" xfId="52" applyFont="1" applyFill="1" applyBorder="1" applyAlignment="1">
      <alignment horizontal="center" vertical="center"/>
    </xf>
    <xf numFmtId="0" fontId="55" fillId="34" borderId="1" xfId="52" applyFont="1" applyFill="1" applyBorder="1" applyAlignment="1">
      <alignment horizontal="center" vertical="center"/>
    </xf>
    <xf numFmtId="0" fontId="55" fillId="34" borderId="0" xfId="52" applyFont="1" applyFill="1" applyAlignment="1">
      <alignment horizontal="center" vertical="center"/>
    </xf>
    <xf numFmtId="0" fontId="55" fillId="34" borderId="2" xfId="52" applyFont="1" applyFill="1" applyBorder="1" applyAlignment="1">
      <alignment horizontal="center" vertical="center"/>
    </xf>
    <xf numFmtId="0" fontId="55" fillId="34" borderId="3" xfId="52" applyFont="1" applyFill="1" applyBorder="1" applyAlignment="1">
      <alignment horizontal="center" vertical="center"/>
    </xf>
    <xf numFmtId="0" fontId="55" fillId="34" borderId="12" xfId="52" applyFont="1" applyFill="1" applyBorder="1" applyAlignment="1">
      <alignment horizontal="center" vertical="center"/>
    </xf>
    <xf numFmtId="0" fontId="55" fillId="34" borderId="6" xfId="52" applyFont="1" applyFill="1" applyBorder="1" applyAlignment="1">
      <alignment horizontal="center" vertical="center"/>
    </xf>
    <xf numFmtId="0" fontId="51" fillId="34" borderId="7" xfId="52" applyFont="1" applyFill="1" applyBorder="1" applyAlignment="1">
      <alignment horizontal="center" vertical="center" wrapText="1"/>
    </xf>
    <xf numFmtId="0" fontId="51" fillId="34" borderId="31" xfId="52" applyFont="1" applyFill="1" applyBorder="1" applyAlignment="1">
      <alignment horizontal="center" vertical="center" wrapText="1"/>
    </xf>
    <xf numFmtId="0" fontId="51" fillId="34" borderId="8" xfId="52" applyFont="1" applyFill="1" applyBorder="1" applyAlignment="1">
      <alignment horizontal="center" vertical="center" wrapText="1"/>
    </xf>
    <xf numFmtId="0" fontId="51" fillId="34" borderId="1" xfId="52" applyFont="1" applyFill="1" applyBorder="1" applyAlignment="1">
      <alignment horizontal="center" vertical="center" wrapText="1"/>
    </xf>
    <xf numFmtId="0" fontId="51" fillId="34" borderId="0" xfId="52" applyFont="1" applyFill="1" applyAlignment="1">
      <alignment horizontal="center" vertical="center" wrapText="1"/>
    </xf>
    <xf numFmtId="0" fontId="51" fillId="34" borderId="2" xfId="52" applyFont="1" applyFill="1" applyBorder="1" applyAlignment="1">
      <alignment horizontal="center" vertical="center" wrapText="1"/>
    </xf>
    <xf numFmtId="0" fontId="51" fillId="34" borderId="3" xfId="52" applyFont="1" applyFill="1" applyBorder="1" applyAlignment="1">
      <alignment horizontal="center" vertical="center" wrapText="1"/>
    </xf>
    <xf numFmtId="0" fontId="51" fillId="34" borderId="12" xfId="52" applyFont="1" applyFill="1" applyBorder="1" applyAlignment="1">
      <alignment horizontal="center" vertical="center" wrapText="1"/>
    </xf>
    <xf numFmtId="0" fontId="51" fillId="34" borderId="6" xfId="52" applyFont="1" applyFill="1" applyBorder="1" applyAlignment="1">
      <alignment horizontal="center" vertical="center" wrapText="1"/>
    </xf>
    <xf numFmtId="0" fontId="51" fillId="38" borderId="30" xfId="52" applyFont="1" applyFill="1" applyBorder="1" applyAlignment="1" applyProtection="1">
      <alignment horizontal="center" vertical="center" wrapText="1"/>
      <protection locked="0"/>
    </xf>
    <xf numFmtId="0" fontId="51" fillId="38" borderId="32" xfId="52" applyFont="1" applyFill="1" applyBorder="1" applyAlignment="1" applyProtection="1">
      <alignment horizontal="center" vertical="center" wrapText="1"/>
      <protection locked="0"/>
    </xf>
    <xf numFmtId="0" fontId="51" fillId="38" borderId="34" xfId="52" applyFont="1" applyFill="1" applyBorder="1" applyAlignment="1" applyProtection="1">
      <alignment horizontal="center" vertical="center" wrapText="1"/>
      <protection locked="0"/>
    </xf>
    <xf numFmtId="0" fontId="51" fillId="38" borderId="26" xfId="52" applyFont="1" applyFill="1" applyBorder="1" applyAlignment="1" applyProtection="1">
      <alignment horizontal="center" vertical="center" wrapText="1"/>
      <protection locked="0"/>
    </xf>
    <xf numFmtId="0" fontId="51" fillId="38" borderId="35" xfId="52" applyFont="1" applyFill="1" applyBorder="1" applyAlignment="1" applyProtection="1">
      <alignment horizontal="center" vertical="center" wrapText="1"/>
      <protection locked="0"/>
    </xf>
    <xf numFmtId="0" fontId="51" fillId="38" borderId="27" xfId="52" applyFont="1" applyFill="1" applyBorder="1" applyAlignment="1" applyProtection="1">
      <alignment horizontal="center" vertical="center" wrapText="1"/>
      <protection locked="0"/>
    </xf>
    <xf numFmtId="0" fontId="55" fillId="38" borderId="30" xfId="52" applyFont="1" applyFill="1" applyBorder="1" applyAlignment="1" applyProtection="1">
      <alignment horizontal="center" vertical="center"/>
      <protection locked="0"/>
    </xf>
    <xf numFmtId="0" fontId="55" fillId="38" borderId="32" xfId="52" applyFont="1" applyFill="1" applyBorder="1" applyAlignment="1" applyProtection="1">
      <alignment horizontal="center" vertical="center"/>
      <protection locked="0"/>
    </xf>
    <xf numFmtId="0" fontId="55" fillId="38" borderId="34" xfId="52" applyFont="1" applyFill="1" applyBorder="1" applyAlignment="1" applyProtection="1">
      <alignment horizontal="center" vertical="center"/>
      <protection locked="0"/>
    </xf>
    <xf numFmtId="0" fontId="55" fillId="38" borderId="26" xfId="52" applyFont="1" applyFill="1" applyBorder="1" applyAlignment="1" applyProtection="1">
      <alignment horizontal="center" vertical="center"/>
      <protection locked="0"/>
    </xf>
    <xf numFmtId="0" fontId="55" fillId="38" borderId="35" xfId="52" applyFont="1" applyFill="1" applyBorder="1" applyAlignment="1" applyProtection="1">
      <alignment horizontal="center" vertical="center"/>
      <protection locked="0"/>
    </xf>
    <xf numFmtId="0" fontId="55" fillId="38" borderId="27" xfId="52" applyFont="1" applyFill="1" applyBorder="1" applyAlignment="1" applyProtection="1">
      <alignment horizontal="center" vertical="center"/>
      <protection locked="0"/>
    </xf>
    <xf numFmtId="0" fontId="51" fillId="38" borderId="33" xfId="52" applyFont="1" applyFill="1" applyBorder="1" applyAlignment="1" applyProtection="1">
      <alignment horizontal="center" vertical="center" wrapText="1"/>
      <protection locked="0"/>
    </xf>
    <xf numFmtId="0" fontId="51" fillId="38" borderId="29" xfId="52" applyFont="1" applyFill="1" applyBorder="1" applyAlignment="1" applyProtection="1">
      <alignment horizontal="center" vertical="center" wrapText="1"/>
      <protection locked="0"/>
    </xf>
    <xf numFmtId="0" fontId="51" fillId="38" borderId="28" xfId="52" applyFont="1" applyFill="1" applyBorder="1" applyAlignment="1" applyProtection="1">
      <alignment horizontal="center" vertical="center" wrapText="1"/>
      <protection locked="0"/>
    </xf>
    <xf numFmtId="0" fontId="55" fillId="34" borderId="31" xfId="52" applyFont="1" applyFill="1" applyBorder="1" applyAlignment="1">
      <alignment horizontal="center" vertical="center" wrapText="1"/>
    </xf>
    <xf numFmtId="0" fontId="55" fillId="34" borderId="1" xfId="52" applyFont="1" applyFill="1" applyBorder="1" applyAlignment="1">
      <alignment horizontal="center" vertical="center" wrapText="1"/>
    </xf>
    <xf numFmtId="0" fontId="55" fillId="34" borderId="0" xfId="52" applyFont="1" applyFill="1" applyAlignment="1">
      <alignment horizontal="center" vertical="center" wrapText="1"/>
    </xf>
    <xf numFmtId="0" fontId="55" fillId="34" borderId="3" xfId="52" applyFont="1" applyFill="1" applyBorder="1" applyAlignment="1">
      <alignment horizontal="center" vertical="center" wrapText="1"/>
    </xf>
    <xf numFmtId="0" fontId="55" fillId="34" borderId="12" xfId="52" applyFont="1" applyFill="1" applyBorder="1" applyAlignment="1">
      <alignment horizontal="center" vertical="center" wrapText="1"/>
    </xf>
    <xf numFmtId="0" fontId="51" fillId="38" borderId="7" xfId="52" applyFont="1" applyFill="1" applyBorder="1" applyAlignment="1" applyProtection="1">
      <alignment horizontal="center" vertical="center" wrapText="1"/>
      <protection locked="0"/>
    </xf>
    <xf numFmtId="0" fontId="51" fillId="38" borderId="31" xfId="52" applyFont="1" applyFill="1" applyBorder="1" applyAlignment="1" applyProtection="1">
      <alignment horizontal="center" vertical="center" wrapText="1"/>
      <protection locked="0"/>
    </xf>
    <xf numFmtId="0" fontId="51" fillId="38" borderId="8" xfId="52" applyFont="1" applyFill="1" applyBorder="1" applyAlignment="1" applyProtection="1">
      <alignment horizontal="center" vertical="center" wrapText="1"/>
      <protection locked="0"/>
    </xf>
    <xf numFmtId="0" fontId="51" fillId="38" borderId="1" xfId="52" applyFont="1" applyFill="1" applyBorder="1" applyAlignment="1" applyProtection="1">
      <alignment horizontal="center" vertical="center" wrapText="1"/>
      <protection locked="0"/>
    </xf>
    <xf numFmtId="0" fontId="51" fillId="38" borderId="0" xfId="52" applyFont="1" applyFill="1" applyAlignment="1" applyProtection="1">
      <alignment horizontal="center" vertical="center" wrapText="1"/>
      <protection locked="0"/>
    </xf>
    <xf numFmtId="0" fontId="51" fillId="38" borderId="2" xfId="52" applyFont="1" applyFill="1" applyBorder="1" applyAlignment="1" applyProtection="1">
      <alignment horizontal="center" vertical="center" wrapText="1"/>
      <protection locked="0"/>
    </xf>
    <xf numFmtId="0" fontId="51" fillId="38" borderId="3" xfId="52" applyFont="1" applyFill="1" applyBorder="1" applyAlignment="1" applyProtection="1">
      <alignment horizontal="center" vertical="center" wrapText="1"/>
      <protection locked="0"/>
    </xf>
    <xf numFmtId="0" fontId="51" fillId="38" borderId="12" xfId="52" applyFont="1" applyFill="1" applyBorder="1" applyAlignment="1" applyProtection="1">
      <alignment horizontal="center" vertical="center" wrapText="1"/>
      <protection locked="0"/>
    </xf>
    <xf numFmtId="0" fontId="51" fillId="38" borderId="6" xfId="52" applyFont="1" applyFill="1" applyBorder="1" applyAlignment="1" applyProtection="1">
      <alignment horizontal="center" vertical="center" wrapText="1"/>
      <protection locked="0"/>
    </xf>
    <xf numFmtId="0" fontId="51" fillId="34" borderId="9" xfId="52" applyFont="1" applyFill="1" applyBorder="1" applyAlignment="1">
      <alignment horizontal="center" vertical="center" wrapText="1"/>
    </xf>
    <xf numFmtId="0" fontId="51" fillId="34" borderId="4" xfId="52" applyFont="1" applyFill="1" applyBorder="1" applyAlignment="1">
      <alignment horizontal="center" vertical="center" wrapText="1"/>
    </xf>
    <xf numFmtId="0" fontId="51" fillId="34" borderId="5" xfId="52" applyFont="1" applyFill="1" applyBorder="1" applyAlignment="1">
      <alignment horizontal="center" vertical="center" wrapText="1"/>
    </xf>
    <xf numFmtId="0" fontId="51" fillId="38" borderId="9" xfId="52" applyFont="1" applyFill="1" applyBorder="1" applyAlignment="1" applyProtection="1">
      <alignment horizontal="center" vertical="center" wrapText="1"/>
      <protection locked="0"/>
    </xf>
    <xf numFmtId="0" fontId="51" fillId="38" borderId="4" xfId="52" applyFont="1" applyFill="1" applyBorder="1" applyAlignment="1" applyProtection="1">
      <alignment horizontal="center" vertical="center" wrapText="1"/>
      <protection locked="0"/>
    </xf>
    <xf numFmtId="0" fontId="51" fillId="38" borderId="5" xfId="52" applyFont="1" applyFill="1" applyBorder="1" applyAlignment="1" applyProtection="1">
      <alignment horizontal="center" vertical="center" wrapText="1"/>
      <protection locked="0"/>
    </xf>
    <xf numFmtId="0" fontId="55" fillId="38" borderId="33" xfId="52" applyFont="1" applyFill="1" applyBorder="1" applyAlignment="1" applyProtection="1">
      <alignment horizontal="center" vertical="center"/>
      <protection locked="0"/>
    </xf>
    <xf numFmtId="0" fontId="55" fillId="38" borderId="29" xfId="52" applyFont="1" applyFill="1" applyBorder="1" applyAlignment="1" applyProtection="1">
      <alignment horizontal="center" vertical="center"/>
      <protection locked="0"/>
    </xf>
    <xf numFmtId="0" fontId="55" fillId="38" borderId="28" xfId="52" applyFont="1" applyFill="1" applyBorder="1" applyAlignment="1" applyProtection="1">
      <alignment horizontal="center" vertical="center"/>
      <protection locked="0"/>
    </xf>
    <xf numFmtId="0" fontId="55" fillId="38" borderId="8" xfId="52" applyFont="1" applyFill="1" applyBorder="1" applyAlignment="1" applyProtection="1">
      <alignment horizontal="center" vertical="center"/>
      <protection locked="0"/>
    </xf>
    <xf numFmtId="0" fontId="55" fillId="38" borderId="2" xfId="52" applyFont="1" applyFill="1" applyBorder="1" applyAlignment="1" applyProtection="1">
      <alignment horizontal="center" vertical="center"/>
      <protection locked="0"/>
    </xf>
    <xf numFmtId="0" fontId="55" fillId="38" borderId="6" xfId="52" applyFont="1" applyFill="1" applyBorder="1" applyAlignment="1" applyProtection="1">
      <alignment horizontal="center" vertical="center"/>
      <protection locked="0"/>
    </xf>
    <xf numFmtId="0" fontId="46" fillId="33" borderId="31" xfId="52" applyFont="1" applyFill="1" applyBorder="1" applyAlignment="1">
      <alignment horizontal="left" vertical="top" wrapText="1"/>
    </xf>
    <xf numFmtId="0" fontId="51" fillId="33" borderId="7" xfId="52" applyFont="1" applyFill="1" applyBorder="1" applyAlignment="1">
      <alignment horizontal="left" vertical="top" wrapText="1"/>
    </xf>
    <xf numFmtId="0" fontId="51" fillId="33" borderId="31" xfId="52" applyFont="1" applyFill="1" applyBorder="1" applyAlignment="1">
      <alignment horizontal="left" vertical="top" wrapText="1"/>
    </xf>
    <xf numFmtId="0" fontId="51" fillId="33" borderId="8" xfId="52" applyFont="1" applyFill="1" applyBorder="1" applyAlignment="1">
      <alignment horizontal="left" vertical="top" wrapText="1"/>
    </xf>
    <xf numFmtId="0" fontId="51" fillId="33" borderId="1" xfId="52" applyFont="1" applyFill="1" applyBorder="1" applyAlignment="1">
      <alignment horizontal="left" vertical="top" wrapText="1"/>
    </xf>
    <xf numFmtId="0" fontId="51" fillId="33" borderId="0" xfId="52" applyFont="1" applyFill="1" applyAlignment="1">
      <alignment horizontal="left" vertical="top" wrapText="1"/>
    </xf>
    <xf numFmtId="0" fontId="51" fillId="33" borderId="2" xfId="52" applyFont="1" applyFill="1" applyBorder="1" applyAlignment="1">
      <alignment horizontal="left" vertical="top" wrapText="1"/>
    </xf>
    <xf numFmtId="0" fontId="51" fillId="33" borderId="3" xfId="52" applyFont="1" applyFill="1" applyBorder="1" applyAlignment="1">
      <alignment horizontal="left" vertical="top" wrapText="1"/>
    </xf>
    <xf numFmtId="0" fontId="51" fillId="33" borderId="12" xfId="52" applyFont="1" applyFill="1" applyBorder="1" applyAlignment="1">
      <alignment horizontal="left" vertical="top" wrapText="1"/>
    </xf>
    <xf numFmtId="0" fontId="51" fillId="33" borderId="6" xfId="52" applyFont="1" applyFill="1" applyBorder="1" applyAlignment="1">
      <alignment horizontal="left" vertical="top" wrapText="1"/>
    </xf>
    <xf numFmtId="0" fontId="55" fillId="33" borderId="0" xfId="52" applyFont="1" applyFill="1" applyAlignment="1">
      <alignment horizontal="left" vertical="center" wrapText="1"/>
    </xf>
    <xf numFmtId="0" fontId="23" fillId="33" borderId="0" xfId="52" applyFont="1" applyFill="1" applyAlignment="1">
      <alignment horizontal="center" vertical="center" wrapText="1"/>
    </xf>
    <xf numFmtId="49" fontId="57" fillId="33" borderId="0" xfId="52" quotePrefix="1" applyNumberFormat="1" applyFont="1" applyFill="1" applyAlignment="1">
      <alignment horizontal="center" vertical="center"/>
    </xf>
    <xf numFmtId="49" fontId="57" fillId="33" borderId="0" xfId="52" quotePrefix="1" applyNumberFormat="1" applyFont="1" applyFill="1" applyAlignment="1">
      <alignment horizontal="right" vertical="center"/>
    </xf>
    <xf numFmtId="0" fontId="57" fillId="33" borderId="0" xfId="52" quotePrefix="1" applyFont="1" applyFill="1" applyAlignment="1">
      <alignment horizontal="center" vertical="center"/>
    </xf>
    <xf numFmtId="0" fontId="57" fillId="33" borderId="0" xfId="54" applyFont="1" applyFill="1" applyAlignment="1">
      <alignment horizontal="left" vertical="top"/>
    </xf>
    <xf numFmtId="0" fontId="55" fillId="33" borderId="0" xfId="52" applyFont="1" applyFill="1" applyAlignment="1">
      <alignment horizontal="left" shrinkToFit="1"/>
    </xf>
    <xf numFmtId="0" fontId="69" fillId="0" borderId="9" xfId="78" applyFont="1" applyBorder="1" applyAlignment="1">
      <alignment horizontal="center" vertical="center" wrapText="1"/>
    </xf>
    <xf numFmtId="0" fontId="69" fillId="0" borderId="4" xfId="78" applyFont="1" applyBorder="1" applyAlignment="1">
      <alignment horizontal="center" vertical="center" wrapText="1"/>
    </xf>
    <xf numFmtId="0" fontId="69" fillId="0" borderId="5" xfId="78" applyFont="1" applyBorder="1" applyAlignment="1">
      <alignment horizontal="center" vertical="center" wrapText="1"/>
    </xf>
    <xf numFmtId="0" fontId="65" fillId="0" borderId="0" xfId="78" applyFont="1" applyAlignment="1">
      <alignment horizontal="center" vertical="center" wrapText="1"/>
    </xf>
    <xf numFmtId="0" fontId="65" fillId="0" borderId="0" xfId="78" applyFont="1" applyAlignment="1">
      <alignment horizontal="center" vertical="center"/>
    </xf>
    <xf numFmtId="0" fontId="36" fillId="0" borderId="11" xfId="78" applyFont="1" applyBorder="1" applyAlignment="1">
      <alignment horizontal="center" vertical="center" wrapText="1"/>
    </xf>
    <xf numFmtId="0" fontId="36" fillId="0" borderId="48" xfId="78" applyFont="1" applyBorder="1" applyAlignment="1">
      <alignment horizontal="center" vertical="center" wrapText="1"/>
    </xf>
    <xf numFmtId="0" fontId="36" fillId="0" borderId="46" xfId="78" applyFont="1" applyBorder="1" applyAlignment="1">
      <alignment horizontal="center" vertical="center" wrapText="1"/>
    </xf>
    <xf numFmtId="0" fontId="36" fillId="0" borderId="49" xfId="78" applyFont="1" applyBorder="1" applyAlignment="1">
      <alignment horizontal="center" vertical="center" wrapText="1"/>
    </xf>
    <xf numFmtId="0" fontId="36" fillId="0" borderId="9" xfId="78" applyFont="1" applyBorder="1" applyAlignment="1">
      <alignment horizontal="left" vertical="center" wrapText="1"/>
    </xf>
    <xf numFmtId="0" fontId="36" fillId="0" borderId="4" xfId="78" applyFont="1" applyBorder="1" applyAlignment="1">
      <alignment horizontal="left" vertical="center" wrapText="1"/>
    </xf>
    <xf numFmtId="0" fontId="78" fillId="0" borderId="0" xfId="0" applyFont="1" applyAlignment="1">
      <alignment horizontal="center" vertical="center"/>
    </xf>
    <xf numFmtId="0" fontId="76" fillId="0" borderId="0" xfId="0" applyFont="1" applyAlignment="1">
      <alignment horizontal="center" vertical="center"/>
    </xf>
    <xf numFmtId="0" fontId="74" fillId="0" borderId="0" xfId="0" applyFont="1" applyAlignment="1">
      <alignment horizontal="left" vertical="center" wrapText="1"/>
    </xf>
    <xf numFmtId="0" fontId="74" fillId="0" borderId="0" xfId="0" applyFont="1" applyAlignment="1">
      <alignment horizontal="left" vertical="center"/>
    </xf>
    <xf numFmtId="0" fontId="45" fillId="0" borderId="12" xfId="79" applyFont="1" applyBorder="1" applyAlignment="1">
      <alignment horizontal="left" vertical="center" wrapText="1"/>
    </xf>
    <xf numFmtId="0" fontId="45" fillId="0" borderId="12" xfId="79" applyFont="1" applyBorder="1" applyAlignment="1">
      <alignment horizontal="left" vertical="center"/>
    </xf>
    <xf numFmtId="0" fontId="36" fillId="0" borderId="9" xfId="79" applyFont="1" applyBorder="1" applyAlignment="1">
      <alignment horizontal="center" vertical="center" wrapText="1"/>
    </xf>
    <xf numFmtId="0" fontId="36" fillId="0" borderId="4" xfId="79" applyFont="1" applyBorder="1" applyAlignment="1">
      <alignment horizontal="center" vertical="center" wrapText="1"/>
    </xf>
    <xf numFmtId="0" fontId="36" fillId="40" borderId="10" xfId="79" applyFont="1" applyFill="1" applyBorder="1" applyAlignment="1">
      <alignment horizontal="center" vertical="center" wrapText="1"/>
    </xf>
    <xf numFmtId="0" fontId="36" fillId="40" borderId="50" xfId="79" applyFont="1" applyFill="1" applyBorder="1" applyAlignment="1">
      <alignment horizontal="center" vertical="center" wrapText="1"/>
    </xf>
    <xf numFmtId="181" fontId="36" fillId="0" borderId="48" xfId="74" applyNumberFormat="1" applyFont="1" applyBorder="1" applyAlignment="1" applyProtection="1">
      <alignment horizontal="center" vertical="center" wrapText="1"/>
    </xf>
    <xf numFmtId="181" fontId="36" fillId="0" borderId="46" xfId="74" applyNumberFormat="1" applyFont="1" applyBorder="1" applyAlignment="1" applyProtection="1">
      <alignment horizontal="center" vertical="center" wrapText="1"/>
    </xf>
    <xf numFmtId="0" fontId="6" fillId="0" borderId="31" xfId="79" applyBorder="1" applyAlignment="1">
      <alignment horizontal="left" vertical="center" wrapText="1"/>
    </xf>
    <xf numFmtId="0" fontId="6" fillId="0" borderId="31" xfId="79" applyBorder="1" applyAlignment="1">
      <alignment horizontal="left" vertical="center"/>
    </xf>
    <xf numFmtId="0" fontId="63" fillId="0" borderId="0" xfId="71" applyFont="1" applyAlignment="1">
      <alignment horizontal="left" vertical="center"/>
    </xf>
    <xf numFmtId="0" fontId="64" fillId="0" borderId="0" xfId="71" applyFont="1" applyAlignment="1">
      <alignment horizontal="center" vertical="center"/>
    </xf>
    <xf numFmtId="0" fontId="61" fillId="0" borderId="0" xfId="71" applyFont="1" applyAlignment="1">
      <alignment horizontal="left" vertical="center" wrapText="1"/>
    </xf>
    <xf numFmtId="0" fontId="61" fillId="0" borderId="0" xfId="71" applyFont="1" applyAlignment="1">
      <alignment horizontal="center" vertical="center"/>
    </xf>
    <xf numFmtId="0" fontId="79" fillId="0" borderId="0" xfId="71" applyFont="1" applyAlignment="1">
      <alignment horizontal="center" vertical="center"/>
    </xf>
    <xf numFmtId="0" fontId="4" fillId="42" borderId="9" xfId="60" applyFont="1" applyFill="1" applyBorder="1" applyAlignment="1">
      <alignment horizontal="left" vertical="center"/>
    </xf>
    <xf numFmtId="0" fontId="4" fillId="42" borderId="4" xfId="60" applyFont="1" applyFill="1" applyBorder="1" applyAlignment="1">
      <alignment horizontal="left" vertical="center"/>
    </xf>
    <xf numFmtId="0" fontId="4" fillId="42" borderId="5" xfId="60" applyFont="1" applyFill="1" applyBorder="1" applyAlignment="1">
      <alignment horizontal="left" vertical="center"/>
    </xf>
    <xf numFmtId="0" fontId="3" fillId="42" borderId="9" xfId="60" applyFont="1" applyFill="1" applyBorder="1" applyAlignment="1">
      <alignment horizontal="left" vertical="center"/>
    </xf>
    <xf numFmtId="0" fontId="3" fillId="42" borderId="4" xfId="60" applyFont="1" applyFill="1" applyBorder="1" applyAlignment="1">
      <alignment horizontal="left" vertical="center"/>
    </xf>
    <xf numFmtId="0" fontId="3" fillId="42" borderId="5" xfId="60" applyFont="1" applyFill="1" applyBorder="1" applyAlignment="1">
      <alignment horizontal="left" vertical="center"/>
    </xf>
    <xf numFmtId="0" fontId="3" fillId="41" borderId="9" xfId="60" applyFont="1" applyFill="1" applyBorder="1" applyAlignment="1">
      <alignment horizontal="left" vertical="center"/>
    </xf>
    <xf numFmtId="0" fontId="3" fillId="41" borderId="4" xfId="60" applyFont="1" applyFill="1" applyBorder="1" applyAlignment="1">
      <alignment horizontal="left" vertical="center"/>
    </xf>
    <xf numFmtId="0" fontId="3" fillId="41" borderId="5" xfId="60" applyFont="1" applyFill="1" applyBorder="1" applyAlignment="1">
      <alignment horizontal="left" vertical="center"/>
    </xf>
    <xf numFmtId="0" fontId="3" fillId="41" borderId="9" xfId="60" applyFont="1" applyFill="1" applyBorder="1">
      <alignment vertical="center"/>
    </xf>
    <xf numFmtId="0" fontId="3" fillId="41" borderId="5" xfId="60" applyFont="1" applyFill="1" applyBorder="1">
      <alignment vertical="center"/>
    </xf>
  </cellXfs>
  <cellStyles count="8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4 3 2" xfId="77" xr:uid="{2551C63D-4272-4202-8795-A443A71AAEBB}"/>
    <cellStyle name="標準 14 3 3" xfId="79" xr:uid="{357E9907-8B84-47AE-8007-A1DE4DE5E324}"/>
    <cellStyle name="標準 14 4" xfId="76" xr:uid="{65F84155-A002-4BA0-8F98-F443EF45A709}"/>
    <cellStyle name="標準 14 5" xfId="78" xr:uid="{9D411C98-0491-4667-8A46-905FF9AD7666}"/>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40">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36035;&#19978;&#12370;&#25903;&#25588;&#20107;&#26989;&#23550;&#35937;&#26045;&#35373;&#22577;&#21578;&#12471;&#12540;&#12488;&#65288;&#27861;&#20154;&#21336;&#20301;&#65289;'!A1"/><Relationship Id="rId7" Type="http://schemas.openxmlformats.org/officeDocument/2006/relationships/hyperlink" Target="#'&#29289;&#20385;&#25903;&#25588;&#20107;&#26989;&#65288;&#31639;&#23450;&#12471;&#12540;&#12488;&#65289; '!A1"/><Relationship Id="rId2" Type="http://schemas.openxmlformats.org/officeDocument/2006/relationships/hyperlink" Target="#'&#12304;&#32207;&#38989;&#21450;&#12403;&#24179;&#22343;&#38989;&#12305;&#36035;&#19978;&#12370;&#25903;&#25588;&#20107;&#26989;&#35531;&#27714;&#38989;&#20869;&#35379;&#65288;&#27861;&#20154;&#21336;&#20301;&#65289;'!A1"/><Relationship Id="rId1" Type="http://schemas.openxmlformats.org/officeDocument/2006/relationships/hyperlink" Target="#'&#25903;&#32102;&#30003;&#35531;&#26360;&#20860;&#35531;&#27714;&#26360;&#65288;&#21307;&#30274;&#27231;&#38306;&#31561;&#8594;&#37117;&#36947;&#24220;&#30476;&#65289;'!A1"/><Relationship Id="rId6" Type="http://schemas.openxmlformats.org/officeDocument/2006/relationships/hyperlink" Target="#'&#12304;&#26377;&#24202;&#35386;&#65288;2&#26045;&#35373;&#20197;&#19978;&#65289;&#12305;&#29289;&#20385;&#25903;&#25588;&#20107;&#26989;&#65288;&#31639;&#23450;&#12471;&#12540;&#12488;&#65289;'!A1"/><Relationship Id="rId5" Type="http://schemas.openxmlformats.org/officeDocument/2006/relationships/hyperlink" Target="#'&#29289;&#20385;&#25903;&#25588;&#20107;&#26989;&#65288;&#35531;&#27714;&#38989;&#20869;&#35379;&#65289;&#65288;&#27861;&#20154;&#21336;&#20301;&#65289;'!A1"/><Relationship Id="rId4" Type="http://schemas.openxmlformats.org/officeDocument/2006/relationships/hyperlink" Target="#'&#21029;&#32025;&#65288;2.0&#65285;&#36229;&#37096;&#20998;&#31639;&#23450;&#12471;&#12540;&#12488;&#65289;&#65288;&#27861;&#20154;&#21336;&#20301;&#65289;'!A1"/></Relationships>
</file>

<file path=xl/drawings/drawing1.xml><?xml version="1.0" encoding="utf-8"?>
<xdr:wsDr xmlns:xdr="http://schemas.openxmlformats.org/drawingml/2006/spreadsheetDrawing" xmlns:a="http://schemas.openxmlformats.org/drawingml/2006/main">
  <xdr:twoCellAnchor>
    <xdr:from>
      <xdr:col>5</xdr:col>
      <xdr:colOff>117431</xdr:colOff>
      <xdr:row>20</xdr:row>
      <xdr:rowOff>156575</xdr:rowOff>
    </xdr:from>
    <xdr:to>
      <xdr:col>5</xdr:col>
      <xdr:colOff>326199</xdr:colOff>
      <xdr:row>46</xdr:row>
      <xdr:rowOff>39147</xdr:rowOff>
    </xdr:to>
    <xdr:sp macro="" textlink="">
      <xdr:nvSpPr>
        <xdr:cNvPr id="2" name="矢印: 左 1">
          <a:extLst>
            <a:ext uri="{FF2B5EF4-FFF2-40B4-BE49-F238E27FC236}">
              <a16:creationId xmlns:a16="http://schemas.microsoft.com/office/drawing/2014/main" id="{1CB034D6-F0F1-4620-9CFF-289723654DE2}"/>
            </a:ext>
          </a:extLst>
        </xdr:cNvPr>
        <xdr:cNvSpPr/>
      </xdr:nvSpPr>
      <xdr:spPr>
        <a:xfrm rot="5400000">
          <a:off x="1480679" y="5746577"/>
          <a:ext cx="4340272" cy="208768"/>
        </a:xfrm>
        <a:prstGeom prst="leftArrow">
          <a:avLst/>
        </a:prstGeom>
        <a:solidFill>
          <a:schemeClr val="tx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0</xdr:col>
      <xdr:colOff>37032</xdr:colOff>
      <xdr:row>7</xdr:row>
      <xdr:rowOff>65252</xdr:rowOff>
    </xdr:from>
    <xdr:to>
      <xdr:col>10</xdr:col>
      <xdr:colOff>10583</xdr:colOff>
      <xdr:row>9</xdr:row>
      <xdr:rowOff>85658</xdr:rowOff>
    </xdr:to>
    <xdr:sp macro="" textlink="">
      <xdr:nvSpPr>
        <xdr:cNvPr id="3" name="テキスト ボックス 7">
          <a:hlinkClick xmlns:r="http://schemas.openxmlformats.org/officeDocument/2006/relationships" r:id="rId1"/>
          <a:extLst>
            <a:ext uri="{FF2B5EF4-FFF2-40B4-BE49-F238E27FC236}">
              <a16:creationId xmlns:a16="http://schemas.microsoft.com/office/drawing/2014/main" id="{6169D2AA-FE86-4637-83EA-E0FF4A513E55}"/>
            </a:ext>
          </a:extLst>
        </xdr:cNvPr>
        <xdr:cNvSpPr txBox="1"/>
      </xdr:nvSpPr>
      <xdr:spPr>
        <a:xfrm>
          <a:off x="37032" y="1360652"/>
          <a:ext cx="6831551" cy="363306"/>
        </a:xfrm>
        <a:prstGeom prst="rect">
          <a:avLst/>
        </a:prstGeom>
        <a:solidFill>
          <a:schemeClr val="tx1"/>
        </a:solidFill>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bg1"/>
              </a:solidFill>
              <a:latin typeface="BIZ UDPゴシック" panose="020B0400000000000000" pitchFamily="50" charset="-128"/>
              <a:ea typeface="BIZ UDPゴシック" panose="020B0400000000000000" pitchFamily="50" charset="-128"/>
            </a:rPr>
            <a:t>様式①支給申請書兼請求書（医療機関等→都道府県）</a:t>
          </a:r>
        </a:p>
      </xdr:txBody>
    </xdr:sp>
    <xdr:clientData/>
  </xdr:twoCellAnchor>
  <xdr:twoCellAnchor>
    <xdr:from>
      <xdr:col>0</xdr:col>
      <xdr:colOff>542925</xdr:colOff>
      <xdr:row>13</xdr:row>
      <xdr:rowOff>99147</xdr:rowOff>
    </xdr:from>
    <xdr:to>
      <xdr:col>10</xdr:col>
      <xdr:colOff>0</xdr:colOff>
      <xdr:row>15</xdr:row>
      <xdr:rowOff>90850</xdr:rowOff>
    </xdr:to>
    <xdr:sp macro="" textlink="">
      <xdr:nvSpPr>
        <xdr:cNvPr id="4" name="テキスト ボックス 12">
          <a:hlinkClick xmlns:r="http://schemas.openxmlformats.org/officeDocument/2006/relationships" r:id="rId2"/>
          <a:extLst>
            <a:ext uri="{FF2B5EF4-FFF2-40B4-BE49-F238E27FC236}">
              <a16:creationId xmlns:a16="http://schemas.microsoft.com/office/drawing/2014/main" id="{EB73BD4D-18AF-4824-BBD4-84AD9F4428F6}"/>
            </a:ext>
          </a:extLst>
        </xdr:cNvPr>
        <xdr:cNvSpPr txBox="1"/>
      </xdr:nvSpPr>
      <xdr:spPr>
        <a:xfrm>
          <a:off x="542925" y="2374709"/>
          <a:ext cx="5511322" cy="325730"/>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400">
              <a:solidFill>
                <a:sysClr val="windowText" lastClr="000000"/>
              </a:solidFill>
              <a:latin typeface="BIZ UDPゴシック" panose="020B0400000000000000" pitchFamily="50" charset="-128"/>
              <a:ea typeface="BIZ UDPゴシック" panose="020B0400000000000000" pitchFamily="50" charset="-128"/>
            </a:rPr>
            <a:t>様式②【総額及び平均額】賃上げ支援事業請求額内訳（法人単位）</a:t>
          </a:r>
        </a:p>
      </xdr:txBody>
    </xdr:sp>
    <xdr:clientData/>
  </xdr:twoCellAnchor>
  <xdr:twoCellAnchor>
    <xdr:from>
      <xdr:col>2</xdr:col>
      <xdr:colOff>456</xdr:colOff>
      <xdr:row>18</xdr:row>
      <xdr:rowOff>102326</xdr:rowOff>
    </xdr:from>
    <xdr:to>
      <xdr:col>10</xdr:col>
      <xdr:colOff>9525</xdr:colOff>
      <xdr:row>20</xdr:row>
      <xdr:rowOff>94028</xdr:rowOff>
    </xdr:to>
    <xdr:sp macro="" textlink="">
      <xdr:nvSpPr>
        <xdr:cNvPr id="5" name="テキスト ボックス 14">
          <a:hlinkClick xmlns:r="http://schemas.openxmlformats.org/officeDocument/2006/relationships" r:id="rId3"/>
          <a:extLst>
            <a:ext uri="{FF2B5EF4-FFF2-40B4-BE49-F238E27FC236}">
              <a16:creationId xmlns:a16="http://schemas.microsoft.com/office/drawing/2014/main" id="{7ABA4078-D052-4F81-83B3-A1EE02A6BAD2}"/>
            </a:ext>
          </a:extLst>
        </xdr:cNvPr>
        <xdr:cNvSpPr txBox="1"/>
      </xdr:nvSpPr>
      <xdr:spPr>
        <a:xfrm>
          <a:off x="1211305" y="3212956"/>
          <a:ext cx="4852467" cy="325730"/>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400">
              <a:solidFill>
                <a:sysClr val="windowText" lastClr="000000"/>
              </a:solidFill>
              <a:latin typeface="BIZ UDPゴシック" panose="020B0400000000000000" pitchFamily="50" charset="-128"/>
              <a:ea typeface="BIZ UDPゴシック" panose="020B0400000000000000" pitchFamily="50" charset="-128"/>
            </a:rPr>
            <a:t>様式③賃上げ支援事業対象施設報告シート（法人単位）</a:t>
          </a:r>
        </a:p>
      </xdr:txBody>
    </xdr:sp>
    <xdr:clientData/>
  </xdr:twoCellAnchor>
  <xdr:twoCellAnchor>
    <xdr:from>
      <xdr:col>0</xdr:col>
      <xdr:colOff>522049</xdr:colOff>
      <xdr:row>23</xdr:row>
      <xdr:rowOff>53766</xdr:rowOff>
    </xdr:from>
    <xdr:to>
      <xdr:col>9</xdr:col>
      <xdr:colOff>603598</xdr:colOff>
      <xdr:row>25</xdr:row>
      <xdr:rowOff>73592</xdr:rowOff>
    </xdr:to>
    <xdr:sp macro="" textlink="">
      <xdr:nvSpPr>
        <xdr:cNvPr id="6" name="テキスト ボックス 16">
          <a:hlinkClick xmlns:r="http://schemas.openxmlformats.org/officeDocument/2006/relationships" r:id="rId4"/>
          <a:extLst>
            <a:ext uri="{FF2B5EF4-FFF2-40B4-BE49-F238E27FC236}">
              <a16:creationId xmlns:a16="http://schemas.microsoft.com/office/drawing/2014/main" id="{3ED2200D-88BD-4545-BBBA-876280887CFD}"/>
            </a:ext>
          </a:extLst>
        </xdr:cNvPr>
        <xdr:cNvSpPr txBox="1"/>
      </xdr:nvSpPr>
      <xdr:spPr>
        <a:xfrm>
          <a:off x="522049" y="4092366"/>
          <a:ext cx="6253749" cy="362726"/>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ysClr val="windowText" lastClr="000000"/>
              </a:solidFill>
              <a:latin typeface="BIZ UDPゴシック" panose="020B0400000000000000" pitchFamily="50" charset="-128"/>
              <a:ea typeface="BIZ UDPゴシック" panose="020B0400000000000000" pitchFamily="50" charset="-128"/>
            </a:rPr>
            <a:t>様式④別紙（2.0％超部分算定シート）（法人単位）</a:t>
          </a:r>
        </a:p>
      </xdr:txBody>
    </xdr:sp>
    <xdr:clientData/>
  </xdr:twoCellAnchor>
  <xdr:twoCellAnchor>
    <xdr:from>
      <xdr:col>0</xdr:col>
      <xdr:colOff>0</xdr:colOff>
      <xdr:row>28</xdr:row>
      <xdr:rowOff>132186</xdr:rowOff>
    </xdr:from>
    <xdr:to>
      <xdr:col>10</xdr:col>
      <xdr:colOff>9525</xdr:colOff>
      <xdr:row>30</xdr:row>
      <xdr:rowOff>152013</xdr:rowOff>
    </xdr:to>
    <xdr:sp macro="" textlink="">
      <xdr:nvSpPr>
        <xdr:cNvPr id="7" name="テキスト ボックス 18">
          <a:hlinkClick xmlns:r="http://schemas.openxmlformats.org/officeDocument/2006/relationships" r:id="rId5"/>
          <a:extLst>
            <a:ext uri="{FF2B5EF4-FFF2-40B4-BE49-F238E27FC236}">
              <a16:creationId xmlns:a16="http://schemas.microsoft.com/office/drawing/2014/main" id="{1CFC88EA-7207-40EA-BCD6-30D738C6D46A}"/>
            </a:ext>
          </a:extLst>
        </xdr:cNvPr>
        <xdr:cNvSpPr txBox="1"/>
      </xdr:nvSpPr>
      <xdr:spPr>
        <a:xfrm>
          <a:off x="0" y="5028036"/>
          <a:ext cx="6867525" cy="362727"/>
        </a:xfrm>
        <a:prstGeom prst="rect">
          <a:avLst/>
        </a:prstGeom>
        <a:solidFill>
          <a:schemeClr val="accent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ysClr val="windowText" lastClr="000000"/>
              </a:solidFill>
              <a:latin typeface="BIZ UDPゴシック" panose="020B0400000000000000" pitchFamily="50" charset="-128"/>
              <a:ea typeface="BIZ UDPゴシック" panose="020B0400000000000000" pitchFamily="50" charset="-128"/>
            </a:rPr>
            <a:t>様式⑥物価支援事業（請求額内訳）（法人単位）</a:t>
          </a:r>
        </a:p>
      </xdr:txBody>
    </xdr:sp>
    <xdr:clientData/>
  </xdr:twoCellAnchor>
  <xdr:twoCellAnchor>
    <xdr:from>
      <xdr:col>0</xdr:col>
      <xdr:colOff>0</xdr:colOff>
      <xdr:row>38</xdr:row>
      <xdr:rowOff>122979</xdr:rowOff>
    </xdr:from>
    <xdr:to>
      <xdr:col>10</xdr:col>
      <xdr:colOff>10584</xdr:colOff>
      <xdr:row>40</xdr:row>
      <xdr:rowOff>143386</xdr:rowOff>
    </xdr:to>
    <xdr:sp macro="" textlink="">
      <xdr:nvSpPr>
        <xdr:cNvPr id="8" name="テキスト ボックス 20">
          <a:hlinkClick xmlns:r="http://schemas.openxmlformats.org/officeDocument/2006/relationships" r:id="rId6"/>
          <a:extLst>
            <a:ext uri="{FF2B5EF4-FFF2-40B4-BE49-F238E27FC236}">
              <a16:creationId xmlns:a16="http://schemas.microsoft.com/office/drawing/2014/main" id="{908593BA-C860-468A-9159-D9099D5AAE42}"/>
            </a:ext>
          </a:extLst>
        </xdr:cNvPr>
        <xdr:cNvSpPr txBox="1"/>
      </xdr:nvSpPr>
      <xdr:spPr>
        <a:xfrm>
          <a:off x="0" y="6660000"/>
          <a:ext cx="6925995" cy="359653"/>
        </a:xfrm>
        <a:prstGeom prst="rect">
          <a:avLst/>
        </a:prstGeom>
        <a:solidFill>
          <a:schemeClr val="accent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ysClr val="windowText" lastClr="000000"/>
              </a:solidFill>
              <a:latin typeface="BIZ UDPゴシック" panose="020B0400000000000000" pitchFamily="50" charset="-128"/>
              <a:ea typeface="BIZ UDPゴシック" panose="020B0400000000000000" pitchFamily="50" charset="-128"/>
            </a:rPr>
            <a:t>様式⑦ー２</a:t>
          </a:r>
          <a:r>
            <a:rPr lang="en-US" altLang="ja-JP" sz="1600">
              <a:solidFill>
                <a:sysClr val="windowText" lastClr="000000"/>
              </a:solidFill>
              <a:latin typeface="BIZ UDPゴシック" panose="020B0400000000000000" pitchFamily="50" charset="-128"/>
              <a:ea typeface="BIZ UDPゴシック" panose="020B0400000000000000" pitchFamily="50" charset="-128"/>
            </a:rPr>
            <a:t>【</a:t>
          </a:r>
          <a:r>
            <a:rPr lang="ja-JP" altLang="en-US" sz="1600">
              <a:solidFill>
                <a:sysClr val="windowText" lastClr="000000"/>
              </a:solidFill>
              <a:latin typeface="BIZ UDPゴシック" panose="020B0400000000000000" pitchFamily="50" charset="-128"/>
              <a:ea typeface="BIZ UDPゴシック" panose="020B0400000000000000" pitchFamily="50" charset="-128"/>
            </a:rPr>
            <a:t>有床診（</a:t>
          </a:r>
          <a:r>
            <a:rPr lang="en-US" altLang="ja-JP" sz="1600">
              <a:solidFill>
                <a:sysClr val="windowText" lastClr="000000"/>
              </a:solidFill>
              <a:latin typeface="BIZ UDPゴシック" panose="020B0400000000000000" pitchFamily="50" charset="-128"/>
              <a:ea typeface="BIZ UDPゴシック" panose="020B0400000000000000" pitchFamily="50" charset="-128"/>
            </a:rPr>
            <a:t>2</a:t>
          </a:r>
          <a:r>
            <a:rPr lang="ja-JP" altLang="en-US" sz="1600">
              <a:solidFill>
                <a:sysClr val="windowText" lastClr="000000"/>
              </a:solidFill>
              <a:latin typeface="BIZ UDPゴシック" panose="020B0400000000000000" pitchFamily="50" charset="-128"/>
              <a:ea typeface="BIZ UDPゴシック" panose="020B0400000000000000" pitchFamily="50" charset="-128"/>
            </a:rPr>
            <a:t>施設以上）</a:t>
          </a:r>
          <a:r>
            <a:rPr lang="en-US" altLang="ja-JP" sz="1600">
              <a:solidFill>
                <a:sysClr val="windowText" lastClr="000000"/>
              </a:solidFill>
              <a:latin typeface="BIZ UDPゴシック" panose="020B0400000000000000" pitchFamily="50" charset="-128"/>
              <a:ea typeface="BIZ UDPゴシック" panose="020B0400000000000000" pitchFamily="50" charset="-128"/>
            </a:rPr>
            <a:t>】</a:t>
          </a:r>
          <a:r>
            <a:rPr lang="ja-JP" altLang="en-US" sz="1600">
              <a:solidFill>
                <a:sysClr val="windowText" lastClr="000000"/>
              </a:solidFill>
              <a:latin typeface="BIZ UDPゴシック" panose="020B0400000000000000" pitchFamily="50" charset="-128"/>
              <a:ea typeface="BIZ UDPゴシック" panose="020B0400000000000000" pitchFamily="50" charset="-128"/>
            </a:rPr>
            <a:t>物価支援事業（算定シート）</a:t>
          </a:r>
        </a:p>
      </xdr:txBody>
    </xdr:sp>
    <xdr:clientData/>
  </xdr:twoCellAnchor>
  <xdr:twoCellAnchor>
    <xdr:from>
      <xdr:col>0</xdr:col>
      <xdr:colOff>0</xdr:colOff>
      <xdr:row>33</xdr:row>
      <xdr:rowOff>139325</xdr:rowOff>
    </xdr:from>
    <xdr:to>
      <xdr:col>10</xdr:col>
      <xdr:colOff>10584</xdr:colOff>
      <xdr:row>35</xdr:row>
      <xdr:rowOff>159731</xdr:rowOff>
    </xdr:to>
    <xdr:sp macro="" textlink="">
      <xdr:nvSpPr>
        <xdr:cNvPr id="9" name="テキスト ボックス 23">
          <a:hlinkClick xmlns:r="http://schemas.openxmlformats.org/officeDocument/2006/relationships" r:id="rId7"/>
          <a:extLst>
            <a:ext uri="{FF2B5EF4-FFF2-40B4-BE49-F238E27FC236}">
              <a16:creationId xmlns:a16="http://schemas.microsoft.com/office/drawing/2014/main" id="{50DFA6FE-CF37-4C9E-BFB0-986D62365397}"/>
            </a:ext>
          </a:extLst>
        </xdr:cNvPr>
        <xdr:cNvSpPr txBox="1"/>
      </xdr:nvSpPr>
      <xdr:spPr>
        <a:xfrm>
          <a:off x="0" y="5892425"/>
          <a:ext cx="6868584" cy="363306"/>
        </a:xfrm>
        <a:prstGeom prst="rect">
          <a:avLst/>
        </a:prstGeom>
        <a:solidFill>
          <a:schemeClr val="accent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ysClr val="windowText" lastClr="000000"/>
              </a:solidFill>
              <a:latin typeface="BIZ UDPゴシック" panose="020B0400000000000000" pitchFamily="50" charset="-128"/>
              <a:ea typeface="BIZ UDPゴシック" panose="020B0400000000000000" pitchFamily="50" charset="-128"/>
            </a:rPr>
            <a:t>様式⑦物価支援事業（算定シート） </a:t>
          </a:r>
        </a:p>
      </xdr:txBody>
    </xdr:sp>
    <xdr:clientData/>
  </xdr:twoCellAnchor>
  <xdr:twoCellAnchor>
    <xdr:from>
      <xdr:col>1</xdr:col>
      <xdr:colOff>247973</xdr:colOff>
      <xdr:row>15</xdr:row>
      <xdr:rowOff>113853</xdr:rowOff>
    </xdr:from>
    <xdr:to>
      <xdr:col>1</xdr:col>
      <xdr:colOff>427973</xdr:colOff>
      <xdr:row>23</xdr:row>
      <xdr:rowOff>52190</xdr:rowOff>
    </xdr:to>
    <xdr:sp macro="" textlink="">
      <xdr:nvSpPr>
        <xdr:cNvPr id="10" name="矢印: 左 9">
          <a:extLst>
            <a:ext uri="{FF2B5EF4-FFF2-40B4-BE49-F238E27FC236}">
              <a16:creationId xmlns:a16="http://schemas.microsoft.com/office/drawing/2014/main" id="{968C7ACA-4B68-4116-AE4B-67019D857A94}"/>
            </a:ext>
          </a:extLst>
        </xdr:cNvPr>
        <xdr:cNvSpPr/>
      </xdr:nvSpPr>
      <xdr:spPr>
        <a:xfrm rot="5400000">
          <a:off x="368804" y="3345822"/>
          <a:ext cx="1309937" cy="180000"/>
        </a:xfrm>
        <a:prstGeom prst="leftArrow">
          <a:avLst/>
        </a:prstGeom>
        <a:solidFill>
          <a:schemeClr val="tx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1</xdr:col>
      <xdr:colOff>100798</xdr:colOff>
      <xdr:row>16</xdr:row>
      <xdr:rowOff>3477</xdr:rowOff>
    </xdr:from>
    <xdr:to>
      <xdr:col>5</xdr:col>
      <xdr:colOff>171450</xdr:colOff>
      <xdr:row>18</xdr:row>
      <xdr:rowOff>54196</xdr:rowOff>
    </xdr:to>
    <xdr:sp macro="" textlink="">
      <xdr:nvSpPr>
        <xdr:cNvPr id="11" name="正方形/長方形 10">
          <a:extLst>
            <a:ext uri="{FF2B5EF4-FFF2-40B4-BE49-F238E27FC236}">
              <a16:creationId xmlns:a16="http://schemas.microsoft.com/office/drawing/2014/main" id="{8E60EFB0-350C-4177-A875-2B53297B4964}"/>
            </a:ext>
          </a:extLst>
        </xdr:cNvPr>
        <xdr:cNvSpPr/>
      </xdr:nvSpPr>
      <xdr:spPr>
        <a:xfrm>
          <a:off x="786598" y="2841927"/>
          <a:ext cx="2813852" cy="39361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chemeClr val="tx1"/>
              </a:solidFill>
              <a:latin typeface="BIZ UDPゴシック" panose="020B0400000000000000" pitchFamily="50" charset="-128"/>
              <a:ea typeface="BIZ UDPゴシック" panose="020B0400000000000000" pitchFamily="50" charset="-128"/>
            </a:rPr>
            <a:t>　　　請求額への加算額を反映</a:t>
          </a:r>
          <a:endParaRPr kumimoji="1" lang="ja-JP" altLang="en-US" sz="1400">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256113</xdr:colOff>
      <xdr:row>35</xdr:row>
      <xdr:rowOff>159171</xdr:rowOff>
    </xdr:from>
    <xdr:to>
      <xdr:col>1</xdr:col>
      <xdr:colOff>436113</xdr:colOff>
      <xdr:row>38</xdr:row>
      <xdr:rowOff>120833</xdr:rowOff>
    </xdr:to>
    <xdr:sp macro="" textlink="">
      <xdr:nvSpPr>
        <xdr:cNvPr id="12" name="矢印: 左 11">
          <a:extLst>
            <a:ext uri="{FF2B5EF4-FFF2-40B4-BE49-F238E27FC236}">
              <a16:creationId xmlns:a16="http://schemas.microsoft.com/office/drawing/2014/main" id="{B5BD7F0A-0160-4B92-B150-77BE9AA8E453}"/>
            </a:ext>
          </a:extLst>
        </xdr:cNvPr>
        <xdr:cNvSpPr/>
      </xdr:nvSpPr>
      <xdr:spPr>
        <a:xfrm rot="5400000">
          <a:off x="793907" y="6403177"/>
          <a:ext cx="476012" cy="180000"/>
        </a:xfrm>
        <a:prstGeom prst="leftArrow">
          <a:avLst/>
        </a:prstGeom>
        <a:solidFill>
          <a:schemeClr val="accent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1</xdr:col>
      <xdr:colOff>550333</xdr:colOff>
      <xdr:row>36</xdr:row>
      <xdr:rowOff>41715</xdr:rowOff>
    </xdr:from>
    <xdr:to>
      <xdr:col>11</xdr:col>
      <xdr:colOff>1934</xdr:colOff>
      <xdr:row>38</xdr:row>
      <xdr:rowOff>52792</xdr:rowOff>
    </xdr:to>
    <xdr:sp macro="" textlink="">
      <xdr:nvSpPr>
        <xdr:cNvPr id="13" name="正方形/長方形 12">
          <a:extLst>
            <a:ext uri="{FF2B5EF4-FFF2-40B4-BE49-F238E27FC236}">
              <a16:creationId xmlns:a16="http://schemas.microsoft.com/office/drawing/2014/main" id="{9C1516DF-AC6E-4409-94E2-F8A94D4EB839}"/>
            </a:ext>
          </a:extLst>
        </xdr:cNvPr>
        <xdr:cNvSpPr/>
      </xdr:nvSpPr>
      <xdr:spPr>
        <a:xfrm>
          <a:off x="1236133" y="6309165"/>
          <a:ext cx="6309601" cy="35397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600">
              <a:solidFill>
                <a:schemeClr val="tx1"/>
              </a:solidFill>
              <a:latin typeface="BIZ UDPゴシック" panose="020B0400000000000000" pitchFamily="50" charset="-128"/>
              <a:ea typeface="BIZ UDPゴシック" panose="020B0400000000000000" pitchFamily="50" charset="-128"/>
            </a:rPr>
            <a:t>有床診療所の合計請求額を反映</a:t>
          </a:r>
          <a:endParaRPr kumimoji="1" lang="ja-JP" altLang="en-US" sz="1600">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219421</xdr:colOff>
      <xdr:row>30</xdr:row>
      <xdr:rowOff>151983</xdr:rowOff>
    </xdr:from>
    <xdr:to>
      <xdr:col>1</xdr:col>
      <xdr:colOff>399421</xdr:colOff>
      <xdr:row>33</xdr:row>
      <xdr:rowOff>139325</xdr:rowOff>
    </xdr:to>
    <xdr:sp macro="" textlink="">
      <xdr:nvSpPr>
        <xdr:cNvPr id="14" name="矢印: 左 13">
          <a:extLst>
            <a:ext uri="{FF2B5EF4-FFF2-40B4-BE49-F238E27FC236}">
              <a16:creationId xmlns:a16="http://schemas.microsoft.com/office/drawing/2014/main" id="{5E83A27C-1428-4D39-BF9A-B0E5C4336EDC}"/>
            </a:ext>
          </a:extLst>
        </xdr:cNvPr>
        <xdr:cNvSpPr/>
      </xdr:nvSpPr>
      <xdr:spPr>
        <a:xfrm rot="5400000">
          <a:off x="744375" y="5551579"/>
          <a:ext cx="501692" cy="180000"/>
        </a:xfrm>
        <a:prstGeom prst="leftArrow">
          <a:avLst/>
        </a:prstGeom>
        <a:solidFill>
          <a:schemeClr val="accent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1</xdr:col>
      <xdr:colOff>486834</xdr:colOff>
      <xdr:row>31</xdr:row>
      <xdr:rowOff>28751</xdr:rowOff>
    </xdr:from>
    <xdr:to>
      <xdr:col>9</xdr:col>
      <xdr:colOff>169334</xdr:colOff>
      <xdr:row>33</xdr:row>
      <xdr:rowOff>75034</xdr:rowOff>
    </xdr:to>
    <xdr:sp macro="" textlink="">
      <xdr:nvSpPr>
        <xdr:cNvPr id="15" name="正方形/長方形 14">
          <a:extLst>
            <a:ext uri="{FF2B5EF4-FFF2-40B4-BE49-F238E27FC236}">
              <a16:creationId xmlns:a16="http://schemas.microsoft.com/office/drawing/2014/main" id="{D21EA3B2-EED1-408C-8924-DA7F47C78260}"/>
            </a:ext>
          </a:extLst>
        </xdr:cNvPr>
        <xdr:cNvSpPr/>
      </xdr:nvSpPr>
      <xdr:spPr>
        <a:xfrm>
          <a:off x="1172634" y="5438951"/>
          <a:ext cx="5168900" cy="38918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600">
              <a:solidFill>
                <a:schemeClr val="tx1"/>
              </a:solidFill>
              <a:latin typeface="BIZ UDPゴシック" panose="020B0400000000000000" pitchFamily="50" charset="-128"/>
              <a:ea typeface="BIZ UDPゴシック" panose="020B0400000000000000" pitchFamily="50" charset="-128"/>
            </a:rPr>
            <a:t>施設毎の請求額を反映</a:t>
          </a:r>
          <a:endParaRPr kumimoji="1" lang="ja-JP" altLang="en-US" sz="1600">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122711</xdr:colOff>
      <xdr:row>9</xdr:row>
      <xdr:rowOff>69197</xdr:rowOff>
    </xdr:from>
    <xdr:to>
      <xdr:col>0</xdr:col>
      <xdr:colOff>302711</xdr:colOff>
      <xdr:row>28</xdr:row>
      <xdr:rowOff>125264</xdr:rowOff>
    </xdr:to>
    <xdr:sp macro="" textlink="">
      <xdr:nvSpPr>
        <xdr:cNvPr id="16" name="矢印: 左 15">
          <a:extLst>
            <a:ext uri="{FF2B5EF4-FFF2-40B4-BE49-F238E27FC236}">
              <a16:creationId xmlns:a16="http://schemas.microsoft.com/office/drawing/2014/main" id="{038701C1-9165-4B43-A59C-AB7997F93A25}"/>
            </a:ext>
          </a:extLst>
        </xdr:cNvPr>
        <xdr:cNvSpPr/>
      </xdr:nvSpPr>
      <xdr:spPr>
        <a:xfrm rot="5400000">
          <a:off x="-1444098" y="3274306"/>
          <a:ext cx="3313617" cy="180000"/>
        </a:xfrm>
        <a:prstGeom prst="leftArrow">
          <a:avLst/>
        </a:prstGeom>
        <a:solidFill>
          <a:schemeClr val="accent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0</xdr:col>
      <xdr:colOff>282030</xdr:colOff>
      <xdr:row>10</xdr:row>
      <xdr:rowOff>64089</xdr:rowOff>
    </xdr:from>
    <xdr:to>
      <xdr:col>2</xdr:col>
      <xdr:colOff>572646</xdr:colOff>
      <xdr:row>12</xdr:row>
      <xdr:rowOff>114808</xdr:rowOff>
    </xdr:to>
    <xdr:sp macro="" textlink="">
      <xdr:nvSpPr>
        <xdr:cNvPr id="17" name="正方形/長方形 16">
          <a:extLst>
            <a:ext uri="{FF2B5EF4-FFF2-40B4-BE49-F238E27FC236}">
              <a16:creationId xmlns:a16="http://schemas.microsoft.com/office/drawing/2014/main" id="{AE99B23B-000C-4FED-85F4-EE9069B3D12B}"/>
            </a:ext>
          </a:extLst>
        </xdr:cNvPr>
        <xdr:cNvSpPr/>
      </xdr:nvSpPr>
      <xdr:spPr>
        <a:xfrm>
          <a:off x="282030" y="1873839"/>
          <a:ext cx="1662216" cy="39361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chemeClr val="tx1"/>
              </a:solidFill>
              <a:latin typeface="BIZ UDPゴシック" panose="020B0400000000000000" pitchFamily="50" charset="-128"/>
              <a:ea typeface="BIZ UDPゴシック" panose="020B0400000000000000" pitchFamily="50" charset="-128"/>
            </a:rPr>
            <a:t>物価支援の</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r>
            <a:rPr kumimoji="1" lang="ja-JP" altLang="en-US" sz="1400">
              <a:solidFill>
                <a:schemeClr val="tx1"/>
              </a:solidFill>
              <a:latin typeface="BIZ UDPゴシック" panose="020B0400000000000000" pitchFamily="50" charset="-128"/>
              <a:ea typeface="BIZ UDPゴシック" panose="020B0400000000000000" pitchFamily="50" charset="-128"/>
            </a:rPr>
            <a:t>請求額を反映</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xdr:txBody>
    </xdr:sp>
    <xdr:clientData/>
  </xdr:twoCellAnchor>
  <xdr:twoCellAnchor>
    <xdr:from>
      <xdr:col>2</xdr:col>
      <xdr:colOff>434184</xdr:colOff>
      <xdr:row>9</xdr:row>
      <xdr:rowOff>66680</xdr:rowOff>
    </xdr:from>
    <xdr:to>
      <xdr:col>3</xdr:col>
      <xdr:colOff>8759</xdr:colOff>
      <xdr:row>13</xdr:row>
      <xdr:rowOff>91965</xdr:rowOff>
    </xdr:to>
    <xdr:sp macro="" textlink="">
      <xdr:nvSpPr>
        <xdr:cNvPr id="18" name="矢印: 左 17">
          <a:extLst>
            <a:ext uri="{FF2B5EF4-FFF2-40B4-BE49-F238E27FC236}">
              <a16:creationId xmlns:a16="http://schemas.microsoft.com/office/drawing/2014/main" id="{AFE96C22-0284-49E2-AE2D-0C3DC8525D66}"/>
            </a:ext>
          </a:extLst>
        </xdr:cNvPr>
        <xdr:cNvSpPr/>
      </xdr:nvSpPr>
      <xdr:spPr>
        <a:xfrm rot="5400000">
          <a:off x="1580429" y="1930335"/>
          <a:ext cx="711085" cy="260375"/>
        </a:xfrm>
        <a:prstGeom prst="leftArrow">
          <a:avLst/>
        </a:prstGeom>
        <a:solidFill>
          <a:schemeClr val="tx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3</xdr:col>
      <xdr:colOff>231456</xdr:colOff>
      <xdr:row>10</xdr:row>
      <xdr:rowOff>64089</xdr:rowOff>
    </xdr:from>
    <xdr:to>
      <xdr:col>8</xdr:col>
      <xdr:colOff>457199</xdr:colOff>
      <xdr:row>12</xdr:row>
      <xdr:rowOff>114808</xdr:rowOff>
    </xdr:to>
    <xdr:sp macro="" textlink="">
      <xdr:nvSpPr>
        <xdr:cNvPr id="19" name="正方形/長方形 18">
          <a:extLst>
            <a:ext uri="{FF2B5EF4-FFF2-40B4-BE49-F238E27FC236}">
              <a16:creationId xmlns:a16="http://schemas.microsoft.com/office/drawing/2014/main" id="{57B7E988-2C0B-4DC3-813A-D84355D2AC23}"/>
            </a:ext>
          </a:extLst>
        </xdr:cNvPr>
        <xdr:cNvSpPr/>
      </xdr:nvSpPr>
      <xdr:spPr>
        <a:xfrm>
          <a:off x="2288856" y="1873839"/>
          <a:ext cx="3654743" cy="39361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b="0">
              <a:solidFill>
                <a:schemeClr val="tx1"/>
              </a:solidFill>
              <a:latin typeface="BIZ UDPゴシック" panose="020B0400000000000000" pitchFamily="50" charset="-128"/>
              <a:ea typeface="BIZ UDPゴシック" panose="020B0400000000000000" pitchFamily="50" charset="-128"/>
            </a:rPr>
            <a:t>賃上げ支援の請求額を反映</a:t>
          </a:r>
          <a:endParaRPr kumimoji="1" lang="en-US" altLang="ja-JP" sz="1400" b="0">
            <a:solidFill>
              <a:schemeClr val="tx1"/>
            </a:solidFill>
            <a:latin typeface="BIZ UDPゴシック" panose="020B0400000000000000" pitchFamily="50" charset="-128"/>
            <a:ea typeface="BIZ UDPゴシック" panose="020B0400000000000000" pitchFamily="50" charset="-128"/>
          </a:endParaRPr>
        </a:p>
        <a:p>
          <a:r>
            <a:rPr kumimoji="1" lang="ja-JP" altLang="en-US" sz="1400" b="0">
              <a:solidFill>
                <a:schemeClr val="tx1"/>
              </a:solidFill>
              <a:latin typeface="BIZ UDPゴシック" panose="020B0400000000000000" pitchFamily="50" charset="-128"/>
              <a:ea typeface="BIZ UDPゴシック" panose="020B0400000000000000" pitchFamily="50" charset="-128"/>
            </a:rPr>
            <a:t>（上限額の範囲内での賃金改善額）</a:t>
          </a:r>
          <a:endParaRPr kumimoji="1" lang="en-US" altLang="ja-JP" sz="1400" b="0">
            <a:solidFill>
              <a:schemeClr val="tx1"/>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127009</xdr:colOff>
      <xdr:row>6</xdr:row>
      <xdr:rowOff>55033</xdr:rowOff>
    </xdr:from>
    <xdr:to>
      <xdr:col>20</xdr:col>
      <xdr:colOff>372763</xdr:colOff>
      <xdr:row>8</xdr:row>
      <xdr:rowOff>55033</xdr:rowOff>
    </xdr:to>
    <xdr:sp macro="" textlink="">
      <xdr:nvSpPr>
        <xdr:cNvPr id="20" name="正方形/長方形 19">
          <a:extLst>
            <a:ext uri="{FF2B5EF4-FFF2-40B4-BE49-F238E27FC236}">
              <a16:creationId xmlns:a16="http://schemas.microsoft.com/office/drawing/2014/main" id="{EE315A8E-8B0C-48A4-AF98-33A2B5A7679D}"/>
            </a:ext>
          </a:extLst>
        </xdr:cNvPr>
        <xdr:cNvSpPr/>
      </xdr:nvSpPr>
      <xdr:spPr>
        <a:xfrm>
          <a:off x="6181256" y="1161499"/>
          <a:ext cx="6300000" cy="334027"/>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手順１　申請者の情報・振込口座を入力します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168283</xdr:colOff>
      <xdr:row>12</xdr:row>
      <xdr:rowOff>57150</xdr:rowOff>
    </xdr:from>
    <xdr:to>
      <xdr:col>20</xdr:col>
      <xdr:colOff>414037</xdr:colOff>
      <xdr:row>14</xdr:row>
      <xdr:rowOff>57150</xdr:rowOff>
    </xdr:to>
    <xdr:sp macro="" textlink="">
      <xdr:nvSpPr>
        <xdr:cNvPr id="21" name="正方形/長方形 20">
          <a:extLst>
            <a:ext uri="{FF2B5EF4-FFF2-40B4-BE49-F238E27FC236}">
              <a16:creationId xmlns:a16="http://schemas.microsoft.com/office/drawing/2014/main" id="{C9425CD9-325B-46D0-B43A-EAEC79C5B71A}"/>
            </a:ext>
          </a:extLst>
        </xdr:cNvPr>
        <xdr:cNvSpPr/>
      </xdr:nvSpPr>
      <xdr:spPr>
        <a:xfrm>
          <a:off x="6222530" y="2165698"/>
          <a:ext cx="6300000" cy="334027"/>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手順４　賃金改善（法人全体・個別職種）内容を入力します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187335</xdr:colOff>
      <xdr:row>18</xdr:row>
      <xdr:rowOff>109209</xdr:rowOff>
    </xdr:from>
    <xdr:to>
      <xdr:col>20</xdr:col>
      <xdr:colOff>433089</xdr:colOff>
      <xdr:row>20</xdr:row>
      <xdr:rowOff>109211</xdr:rowOff>
    </xdr:to>
    <xdr:sp macro="" textlink="">
      <xdr:nvSpPr>
        <xdr:cNvPr id="22" name="正方形/長方形 21">
          <a:extLst>
            <a:ext uri="{FF2B5EF4-FFF2-40B4-BE49-F238E27FC236}">
              <a16:creationId xmlns:a16="http://schemas.microsoft.com/office/drawing/2014/main" id="{6CBDAF2A-2642-4D11-BA13-E20CDC2A5AAF}"/>
            </a:ext>
          </a:extLst>
        </xdr:cNvPr>
        <xdr:cNvSpPr/>
      </xdr:nvSpPr>
      <xdr:spPr>
        <a:xfrm>
          <a:off x="6241582" y="3219839"/>
          <a:ext cx="6300000" cy="334030"/>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手順３　手順２で作成した様式⑤をもとに、施設毎の上限額を入力します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5</xdr:col>
      <xdr:colOff>105750</xdr:colOff>
      <xdr:row>15</xdr:row>
      <xdr:rowOff>113858</xdr:rowOff>
    </xdr:from>
    <xdr:to>
      <xdr:col>5</xdr:col>
      <xdr:colOff>271517</xdr:colOff>
      <xdr:row>18</xdr:row>
      <xdr:rowOff>100727</xdr:rowOff>
    </xdr:to>
    <xdr:sp macro="" textlink="">
      <xdr:nvSpPr>
        <xdr:cNvPr id="23" name="矢印: 左 22">
          <a:extLst>
            <a:ext uri="{FF2B5EF4-FFF2-40B4-BE49-F238E27FC236}">
              <a16:creationId xmlns:a16="http://schemas.microsoft.com/office/drawing/2014/main" id="{DC509A27-DF21-4DA7-BBE8-D99D5C078468}"/>
            </a:ext>
          </a:extLst>
        </xdr:cNvPr>
        <xdr:cNvSpPr/>
      </xdr:nvSpPr>
      <xdr:spPr>
        <a:xfrm rot="5400000">
          <a:off x="3367024" y="2948584"/>
          <a:ext cx="501219" cy="165767"/>
        </a:xfrm>
        <a:prstGeom prst="leftArrow">
          <a:avLst/>
        </a:prstGeom>
        <a:solidFill>
          <a:schemeClr val="tx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5</xdr:col>
      <xdr:colOff>304800</xdr:colOff>
      <xdr:row>16</xdr:row>
      <xdr:rowOff>3477</xdr:rowOff>
    </xdr:from>
    <xdr:to>
      <xdr:col>9</xdr:col>
      <xdr:colOff>57150</xdr:colOff>
      <xdr:row>18</xdr:row>
      <xdr:rowOff>54196</xdr:rowOff>
    </xdr:to>
    <xdr:sp macro="" textlink="">
      <xdr:nvSpPr>
        <xdr:cNvPr id="24" name="正方形/長方形 23">
          <a:extLst>
            <a:ext uri="{FF2B5EF4-FFF2-40B4-BE49-F238E27FC236}">
              <a16:creationId xmlns:a16="http://schemas.microsoft.com/office/drawing/2014/main" id="{2FEDFE17-05CC-4D1B-87D3-6838E55F37BA}"/>
            </a:ext>
          </a:extLst>
        </xdr:cNvPr>
        <xdr:cNvSpPr/>
      </xdr:nvSpPr>
      <xdr:spPr>
        <a:xfrm>
          <a:off x="3733800" y="2841927"/>
          <a:ext cx="2495550" cy="39361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chemeClr val="tx1"/>
              </a:solidFill>
              <a:latin typeface="BIZ UDPゴシック" panose="020B0400000000000000" pitchFamily="50" charset="-128"/>
              <a:ea typeface="BIZ UDPゴシック" panose="020B0400000000000000" pitchFamily="50" charset="-128"/>
            </a:rPr>
            <a:t>法人全体の上限額を反映</a:t>
          </a:r>
          <a:endParaRPr kumimoji="1" lang="ja-JP" altLang="en-US" sz="1400">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176896</xdr:colOff>
      <xdr:row>23</xdr:row>
      <xdr:rowOff>42145</xdr:rowOff>
    </xdr:from>
    <xdr:to>
      <xdr:col>20</xdr:col>
      <xdr:colOff>422650</xdr:colOff>
      <xdr:row>25</xdr:row>
      <xdr:rowOff>42145</xdr:rowOff>
    </xdr:to>
    <xdr:sp macro="" textlink="">
      <xdr:nvSpPr>
        <xdr:cNvPr id="25" name="正方形/長方形 24">
          <a:extLst>
            <a:ext uri="{FF2B5EF4-FFF2-40B4-BE49-F238E27FC236}">
              <a16:creationId xmlns:a16="http://schemas.microsoft.com/office/drawing/2014/main" id="{A8714E17-4504-482F-91FF-4EAC0A9561A6}"/>
            </a:ext>
          </a:extLst>
        </xdr:cNvPr>
        <xdr:cNvSpPr/>
      </xdr:nvSpPr>
      <xdr:spPr>
        <a:xfrm>
          <a:off x="6231143" y="3987844"/>
          <a:ext cx="6300000" cy="334027"/>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手順５　該当する場合に入力し、請求額への加算額を算出します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168284</xdr:colOff>
      <xdr:row>14</xdr:row>
      <xdr:rowOff>133350</xdr:rowOff>
    </xdr:from>
    <xdr:to>
      <xdr:col>20</xdr:col>
      <xdr:colOff>414038</xdr:colOff>
      <xdr:row>16</xdr:row>
      <xdr:rowOff>133350</xdr:rowOff>
    </xdr:to>
    <xdr:sp macro="" textlink="">
      <xdr:nvSpPr>
        <xdr:cNvPr id="26" name="正方形/長方形 25">
          <a:extLst>
            <a:ext uri="{FF2B5EF4-FFF2-40B4-BE49-F238E27FC236}">
              <a16:creationId xmlns:a16="http://schemas.microsoft.com/office/drawing/2014/main" id="{39E209F6-BE5D-4EEA-8CB6-BFCE35C7D0EF}"/>
            </a:ext>
          </a:extLst>
        </xdr:cNvPr>
        <xdr:cNvSpPr/>
      </xdr:nvSpPr>
      <xdr:spPr>
        <a:xfrm>
          <a:off x="6222531" y="2575925"/>
          <a:ext cx="6300000" cy="334028"/>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手順６　賃上げ支援の請求額（エクセル様式の</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K</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７セル）を確認します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207448</xdr:colOff>
      <xdr:row>33</xdr:row>
      <xdr:rowOff>125362</xdr:rowOff>
    </xdr:from>
    <xdr:to>
      <xdr:col>20</xdr:col>
      <xdr:colOff>453202</xdr:colOff>
      <xdr:row>35</xdr:row>
      <xdr:rowOff>125362</xdr:rowOff>
    </xdr:to>
    <xdr:sp macro="" textlink="">
      <xdr:nvSpPr>
        <xdr:cNvPr id="27" name="正方形/長方形 26">
          <a:extLst>
            <a:ext uri="{FF2B5EF4-FFF2-40B4-BE49-F238E27FC236}">
              <a16:creationId xmlns:a16="http://schemas.microsoft.com/office/drawing/2014/main" id="{1402D70F-833B-4248-BD24-55F5BAD281C6}"/>
            </a:ext>
          </a:extLst>
        </xdr:cNvPr>
        <xdr:cNvSpPr/>
      </xdr:nvSpPr>
      <xdr:spPr>
        <a:xfrm>
          <a:off x="6261695" y="5741198"/>
          <a:ext cx="6300000" cy="334027"/>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7</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施設別（有床診・無床診・薬局）の請求額を算出します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207448</xdr:colOff>
      <xdr:row>38</xdr:row>
      <xdr:rowOff>135699</xdr:rowOff>
    </xdr:from>
    <xdr:to>
      <xdr:col>20</xdr:col>
      <xdr:colOff>453202</xdr:colOff>
      <xdr:row>40</xdr:row>
      <xdr:rowOff>136470</xdr:rowOff>
    </xdr:to>
    <xdr:sp macro="" textlink="">
      <xdr:nvSpPr>
        <xdr:cNvPr id="28" name="正方形/長方形 27">
          <a:extLst>
            <a:ext uri="{FF2B5EF4-FFF2-40B4-BE49-F238E27FC236}">
              <a16:creationId xmlns:a16="http://schemas.microsoft.com/office/drawing/2014/main" id="{F245FC7F-A8D3-440E-A8C8-250F43E68CB7}"/>
            </a:ext>
          </a:extLst>
        </xdr:cNvPr>
        <xdr:cNvSpPr/>
      </xdr:nvSpPr>
      <xdr:spPr>
        <a:xfrm>
          <a:off x="6261695" y="6586603"/>
          <a:ext cx="6300000" cy="334799"/>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8</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（有床診療所が</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2</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施設以上の場合のみ）診療所毎の請求額を算出します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187335</xdr:colOff>
      <xdr:row>28</xdr:row>
      <xdr:rowOff>125361</xdr:rowOff>
    </xdr:from>
    <xdr:to>
      <xdr:col>20</xdr:col>
      <xdr:colOff>433089</xdr:colOff>
      <xdr:row>31</xdr:row>
      <xdr:rowOff>104382</xdr:rowOff>
    </xdr:to>
    <xdr:sp macro="" textlink="">
      <xdr:nvSpPr>
        <xdr:cNvPr id="29" name="正方形/長方形 28">
          <a:extLst>
            <a:ext uri="{FF2B5EF4-FFF2-40B4-BE49-F238E27FC236}">
              <a16:creationId xmlns:a16="http://schemas.microsoft.com/office/drawing/2014/main" id="{A654120B-C375-4739-AD50-2FA39C9EBF27}"/>
            </a:ext>
          </a:extLst>
        </xdr:cNvPr>
        <xdr:cNvSpPr/>
      </xdr:nvSpPr>
      <xdr:spPr>
        <a:xfrm>
          <a:off x="6241582" y="4906128"/>
          <a:ext cx="6300000" cy="480062"/>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kern="1200">
              <a:solidFill>
                <a:sysClr val="windowText" lastClr="000000"/>
              </a:solidFill>
              <a:effectLst/>
              <a:latin typeface="BIZ UDPゴシック" panose="020B0400000000000000" pitchFamily="50" charset="-128"/>
              <a:ea typeface="BIZ UDPゴシック" panose="020B0400000000000000" pitchFamily="50" charset="-128"/>
              <a:cs typeface="+mn-cs"/>
            </a:rPr>
            <a:t>手順</a:t>
          </a:r>
          <a:r>
            <a:rPr kumimoji="1" lang="en-US" altLang="ja-JP" sz="1400" kern="1200">
              <a:solidFill>
                <a:sysClr val="windowText" lastClr="000000"/>
              </a:solidFill>
              <a:effectLst/>
              <a:latin typeface="BIZ UDPゴシック" panose="020B0400000000000000" pitchFamily="50" charset="-128"/>
              <a:ea typeface="BIZ UDPゴシック" panose="020B0400000000000000" pitchFamily="50" charset="-128"/>
              <a:cs typeface="+mn-cs"/>
            </a:rPr>
            <a:t>9</a:t>
          </a:r>
          <a:r>
            <a:rPr kumimoji="1" lang="ja-JP" altLang="en-US" sz="1400" kern="12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ja-JP" sz="1400" kern="1200">
              <a:solidFill>
                <a:sysClr val="windowText" lastClr="000000"/>
              </a:solidFill>
              <a:effectLst/>
              <a:latin typeface="BIZ UDPゴシック" panose="020B0400000000000000" pitchFamily="50" charset="-128"/>
              <a:ea typeface="BIZ UDPゴシック" panose="020B0400000000000000" pitchFamily="50" charset="-128"/>
              <a:cs typeface="+mn-cs"/>
            </a:rPr>
            <a:t>施設毎の請求額を</a:t>
          </a:r>
          <a:r>
            <a:rPr kumimoji="1" lang="ja-JP" altLang="en-US" sz="1400" kern="1200">
              <a:solidFill>
                <a:sysClr val="windowText" lastClr="000000"/>
              </a:solidFill>
              <a:effectLst/>
              <a:latin typeface="BIZ UDPゴシック" panose="020B0400000000000000" pitchFamily="50" charset="-128"/>
              <a:ea typeface="BIZ UDPゴシック" panose="020B0400000000000000" pitchFamily="50" charset="-128"/>
              <a:cs typeface="+mn-cs"/>
            </a:rPr>
            <a:t>入力</a:t>
          </a:r>
          <a:r>
            <a:rPr kumimoji="1" lang="ja-JP" altLang="ja-JP" sz="1400" kern="1200">
              <a:solidFill>
                <a:sysClr val="windowText" lastClr="000000"/>
              </a:solidFill>
              <a:effectLst/>
              <a:latin typeface="BIZ UDPゴシック" panose="020B0400000000000000" pitchFamily="50" charset="-128"/>
              <a:ea typeface="BIZ UDPゴシック" panose="020B0400000000000000" pitchFamily="50" charset="-128"/>
              <a:cs typeface="+mn-cs"/>
            </a:rPr>
            <a:t>し</a:t>
          </a:r>
          <a:r>
            <a:rPr kumimoji="1" lang="ja-JP" altLang="en-US" sz="1400" kern="1200">
              <a:solidFill>
                <a:sysClr val="windowText" lastClr="000000"/>
              </a:solidFill>
              <a:effectLst/>
              <a:latin typeface="BIZ UDPゴシック" panose="020B0400000000000000" pitchFamily="50" charset="-128"/>
              <a:ea typeface="BIZ UDPゴシック" panose="020B0400000000000000" pitchFamily="50" charset="-128"/>
              <a:cs typeface="+mn-cs"/>
            </a:rPr>
            <a:t>、合計額が様式⑦及び⑦</a:t>
          </a:r>
          <a:r>
            <a:rPr kumimoji="1" lang="en-US" altLang="ja-JP" sz="1400" kern="12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400" kern="1200">
              <a:solidFill>
                <a:sysClr val="windowText" lastClr="000000"/>
              </a:solidFill>
              <a:effectLst/>
              <a:latin typeface="BIZ UDPゴシック" panose="020B0400000000000000" pitchFamily="50" charset="-128"/>
              <a:ea typeface="BIZ UDPゴシック" panose="020B0400000000000000" pitchFamily="50" charset="-128"/>
              <a:cs typeface="+mn-cs"/>
            </a:rPr>
            <a:t>２の算定結果と等しいことを確認します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127009</xdr:colOff>
      <xdr:row>8</xdr:row>
      <xdr:rowOff>150283</xdr:rowOff>
    </xdr:from>
    <xdr:to>
      <xdr:col>20</xdr:col>
      <xdr:colOff>372763</xdr:colOff>
      <xdr:row>10</xdr:row>
      <xdr:rowOff>150284</xdr:rowOff>
    </xdr:to>
    <xdr:sp macro="" textlink="">
      <xdr:nvSpPr>
        <xdr:cNvPr id="30" name="正方形/長方形 29">
          <a:extLst>
            <a:ext uri="{FF2B5EF4-FFF2-40B4-BE49-F238E27FC236}">
              <a16:creationId xmlns:a16="http://schemas.microsoft.com/office/drawing/2014/main" id="{BC047E7B-644F-4C8B-9345-24E4686EC05D}"/>
            </a:ext>
          </a:extLst>
        </xdr:cNvPr>
        <xdr:cNvSpPr/>
      </xdr:nvSpPr>
      <xdr:spPr>
        <a:xfrm>
          <a:off x="6181256" y="1590776"/>
          <a:ext cx="6300000" cy="334029"/>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手順１０　それぞれの給付における請求額、合計請求額を確認します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200383</xdr:colOff>
      <xdr:row>46</xdr:row>
      <xdr:rowOff>4826</xdr:rowOff>
    </xdr:from>
    <xdr:to>
      <xdr:col>20</xdr:col>
      <xdr:colOff>446137</xdr:colOff>
      <xdr:row>58</xdr:row>
      <xdr:rowOff>13048</xdr:rowOff>
    </xdr:to>
    <xdr:sp macro="" textlink="">
      <xdr:nvSpPr>
        <xdr:cNvPr id="31" name="正方形/長方形 30">
          <a:extLst>
            <a:ext uri="{FF2B5EF4-FFF2-40B4-BE49-F238E27FC236}">
              <a16:creationId xmlns:a16="http://schemas.microsoft.com/office/drawing/2014/main" id="{27CD70DD-BBC7-4A86-8510-65500EB0A4A3}"/>
            </a:ext>
          </a:extLst>
        </xdr:cNvPr>
        <xdr:cNvSpPr/>
      </xdr:nvSpPr>
      <xdr:spPr>
        <a:xfrm>
          <a:off x="6254630" y="7791840"/>
          <a:ext cx="6300000" cy="2012386"/>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手順２　「誓約書及び上限額確認書」を施設</a:t>
          </a:r>
          <a:r>
            <a:rPr kumimoji="1" lang="ja-JP" altLang="en-US" sz="1400">
              <a:solidFill>
                <a:schemeClr val="tx1"/>
              </a:solidFill>
              <a:latin typeface="BIZ UDPゴシック" panose="020B0400000000000000" pitchFamily="50" charset="-128"/>
              <a:ea typeface="BIZ UDPゴシック" panose="020B0400000000000000" pitchFamily="50" charset="-128"/>
            </a:rPr>
            <a:t>毎に入力します</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r>
            <a:rPr kumimoji="1" lang="en-US" altLang="ja-JP" sz="1400">
              <a:solidFill>
                <a:srgbClr val="FF0000"/>
              </a:solidFill>
              <a:latin typeface="BIZ UDPゴシック" panose="020B0400000000000000" pitchFamily="50" charset="-128"/>
              <a:ea typeface="BIZ UDPゴシック" panose="020B0400000000000000" pitchFamily="50" charset="-128"/>
            </a:rPr>
            <a:t>※</a:t>
          </a:r>
          <a:r>
            <a:rPr kumimoji="1" lang="ja-JP" altLang="en-US" sz="1400">
              <a:solidFill>
                <a:srgbClr val="FF0000"/>
              </a:solidFill>
              <a:latin typeface="BIZ UDPゴシック" panose="020B0400000000000000" pitchFamily="50" charset="-128"/>
              <a:ea typeface="BIZ UDPゴシック" panose="020B0400000000000000" pitchFamily="50" charset="-128"/>
            </a:rPr>
            <a:t>「誓約書及び上限額確認書」は、施設区分によって様式が異なりますので、ダウンロードする際はご留意ください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en-US" altLang="ja-JP" sz="1400">
              <a:solidFill>
                <a:srgbClr val="FF0000"/>
              </a:solidFill>
              <a:latin typeface="BIZ UDPゴシック" panose="020B0400000000000000" pitchFamily="50" charset="-128"/>
              <a:ea typeface="BIZ UDPゴシック" panose="020B0400000000000000" pitchFamily="50" charset="-128"/>
            </a:rPr>
            <a:t>※</a:t>
          </a:r>
          <a:r>
            <a:rPr kumimoji="1" lang="ja-JP" altLang="en-US" sz="1400">
              <a:solidFill>
                <a:srgbClr val="FF0000"/>
              </a:solidFill>
              <a:latin typeface="BIZ UDPゴシック" panose="020B0400000000000000" pitchFamily="50" charset="-128"/>
              <a:ea typeface="BIZ UDPゴシック" panose="020B0400000000000000" pitchFamily="50" charset="-128"/>
            </a:rPr>
            <a:t>「誓約書及び上限額確認書」は、法人内に同一の施設区分の事業所が複数ある場合、「誓約書及び上限額確認書」内のシートをコピーしていただき、すべての事業所について作成してください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en-US" altLang="ja-JP" sz="1400">
              <a:solidFill>
                <a:srgbClr val="FF0000"/>
              </a:solidFill>
              <a:latin typeface="BIZ UDPゴシック" panose="020B0400000000000000" pitchFamily="50" charset="-128"/>
              <a:ea typeface="BIZ UDPゴシック" panose="020B0400000000000000" pitchFamily="50" charset="-128"/>
            </a:rPr>
            <a:t>※</a:t>
          </a:r>
          <a:r>
            <a:rPr kumimoji="1" lang="ja-JP" altLang="en-US" sz="1400">
              <a:solidFill>
                <a:srgbClr val="FF0000"/>
              </a:solidFill>
              <a:latin typeface="BIZ UDPゴシック" panose="020B0400000000000000" pitchFamily="50" charset="-128"/>
              <a:ea typeface="BIZ UDPゴシック" panose="020B0400000000000000" pitchFamily="50" charset="-128"/>
            </a:rPr>
            <a:t>具体的な記入方法は、「誓約書及び上限額確認書」の記入例をご確認ください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13048</xdr:colOff>
      <xdr:row>46</xdr:row>
      <xdr:rowOff>13049</xdr:rowOff>
    </xdr:from>
    <xdr:to>
      <xdr:col>9</xdr:col>
      <xdr:colOff>678493</xdr:colOff>
      <xdr:row>48</xdr:row>
      <xdr:rowOff>1</xdr:rowOff>
    </xdr:to>
    <xdr:sp macro="" textlink="">
      <xdr:nvSpPr>
        <xdr:cNvPr id="32" name="テキスト ボックス 16">
          <a:extLst>
            <a:ext uri="{FF2B5EF4-FFF2-40B4-BE49-F238E27FC236}">
              <a16:creationId xmlns:a16="http://schemas.microsoft.com/office/drawing/2014/main" id="{1DB82492-7A20-48D2-9BDB-2B7C1A1197F1}"/>
            </a:ext>
          </a:extLst>
        </xdr:cNvPr>
        <xdr:cNvSpPr txBox="1"/>
      </xdr:nvSpPr>
      <xdr:spPr>
        <a:xfrm>
          <a:off x="13048" y="7994999"/>
          <a:ext cx="6837645" cy="329852"/>
        </a:xfrm>
        <a:prstGeom prst="rect">
          <a:avLst/>
        </a:prstGeom>
        <a:solidFill>
          <a:schemeClr val="tx2">
            <a:lumMod val="60000"/>
            <a:lumOff val="40000"/>
          </a:schemeClr>
        </a:solidFill>
        <a:ln>
          <a:solidFill>
            <a:schemeClr val="tx1"/>
          </a:solidFill>
        </a:ln>
      </xdr:spPr>
      <xdr:txBody>
        <a:bodyPr wrap="square">
          <a:no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ysClr val="windowText" lastClr="000000"/>
              </a:solidFill>
              <a:latin typeface="BIZ UDPゴシック" panose="020B0400000000000000" pitchFamily="50" charset="-128"/>
              <a:ea typeface="BIZ UDPゴシック" panose="020B0400000000000000" pitchFamily="50" charset="-128"/>
            </a:rPr>
            <a:t>様式⑤誓約書及び上限額確認書（法人単位用）</a:t>
          </a:r>
          <a:endParaRPr lang="en-US" altLang="ja-JP" sz="16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A5767-6C9D-41F9-A3B9-D3835480B1D8}">
  <sheetPr>
    <pageSetUpPr fitToPage="1"/>
  </sheetPr>
  <dimension ref="A2:T46"/>
  <sheetViews>
    <sheetView tabSelected="1" zoomScaleNormal="100" workbookViewId="0"/>
  </sheetViews>
  <sheetFormatPr defaultRowHeight="13.2"/>
  <sheetData>
    <row r="2" spans="1:20" ht="21">
      <c r="F2" s="185" t="s">
        <v>249</v>
      </c>
      <c r="G2" s="185"/>
      <c r="H2" s="185"/>
      <c r="I2" s="185"/>
      <c r="J2" s="185"/>
      <c r="K2" s="185"/>
      <c r="L2" s="185"/>
      <c r="M2" s="185"/>
      <c r="N2" s="185"/>
    </row>
    <row r="5" spans="1:20">
      <c r="A5" s="186" t="s">
        <v>250</v>
      </c>
      <c r="B5" s="186"/>
      <c r="C5" s="186"/>
      <c r="D5" s="186"/>
      <c r="E5" s="186"/>
      <c r="F5" s="186"/>
      <c r="G5" s="186"/>
      <c r="H5" s="186"/>
      <c r="I5" s="186"/>
      <c r="J5" s="186"/>
      <c r="K5" s="186"/>
      <c r="L5" s="186"/>
      <c r="M5" s="186"/>
      <c r="N5" s="186"/>
      <c r="O5" s="186"/>
      <c r="P5" s="186"/>
      <c r="Q5" s="186"/>
      <c r="R5" s="186"/>
      <c r="S5" s="186"/>
      <c r="T5" s="186"/>
    </row>
    <row r="6" spans="1:20">
      <c r="A6" t="s">
        <v>252</v>
      </c>
    </row>
    <row r="7" spans="1:20">
      <c r="A7" s="184" t="s">
        <v>253</v>
      </c>
    </row>
    <row r="44" spans="1:1">
      <c r="A44" s="182"/>
    </row>
    <row r="46" spans="1:1">
      <c r="A46" s="183" t="s">
        <v>251</v>
      </c>
    </row>
  </sheetData>
  <sheetProtection algorithmName="SHA-512" hashValue="wAL2ia2w/yVgB+UU13RzQsjXHRrUSHR78O0PSMLukFbDlXUo6Hrv8SXiOXEWd2FiDL5C43676JyLaqWk9lLwvw==" saltValue="Ym5EU41Fm2nc+QvRa6lzqQ==" spinCount="100000" sheet="1" objects="1" scenarios="1"/>
  <mergeCells count="2">
    <mergeCell ref="F2:N2"/>
    <mergeCell ref="A5:T5"/>
  </mergeCells>
  <phoneticPr fontId="43"/>
  <pageMargins left="0.7" right="0.7" top="0.75" bottom="0.75" header="0.3" footer="0.3"/>
  <pageSetup paperSize="9" scale="67"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1"/>
  </cols>
  <sheetData>
    <row r="1" spans="1:2">
      <c r="A1" s="1" t="s">
        <v>46</v>
      </c>
    </row>
    <row r="2" spans="1:2">
      <c r="A2" s="1" t="s">
        <v>47</v>
      </c>
      <c r="B2" s="1">
        <v>1</v>
      </c>
    </row>
    <row r="3" spans="1:2">
      <c r="A3" s="1" t="s">
        <v>48</v>
      </c>
      <c r="B3" s="1">
        <v>2</v>
      </c>
    </row>
    <row r="4" spans="1:2">
      <c r="A4" s="1" t="s">
        <v>49</v>
      </c>
      <c r="B4" s="1">
        <v>3</v>
      </c>
    </row>
    <row r="5" spans="1:2">
      <c r="A5" s="1" t="s">
        <v>50</v>
      </c>
      <c r="B5" s="1">
        <v>4</v>
      </c>
    </row>
    <row r="6" spans="1:2">
      <c r="A6" s="1" t="s">
        <v>51</v>
      </c>
      <c r="B6" s="1">
        <v>5</v>
      </c>
    </row>
    <row r="7" spans="1:2">
      <c r="A7" s="1" t="s">
        <v>52</v>
      </c>
      <c r="B7" s="1">
        <v>6</v>
      </c>
    </row>
    <row r="8" spans="1:2">
      <c r="A8" s="1" t="s">
        <v>53</v>
      </c>
      <c r="B8" s="1">
        <v>7</v>
      </c>
    </row>
    <row r="9" spans="1:2">
      <c r="A9" s="1" t="s">
        <v>54</v>
      </c>
      <c r="B9" s="1">
        <v>8</v>
      </c>
    </row>
    <row r="10" spans="1:2">
      <c r="A10" s="1" t="s">
        <v>55</v>
      </c>
      <c r="B10" s="1">
        <v>9</v>
      </c>
    </row>
    <row r="11" spans="1:2">
      <c r="A11" s="1" t="s">
        <v>56</v>
      </c>
      <c r="B11" s="1">
        <v>10</v>
      </c>
    </row>
    <row r="12" spans="1:2">
      <c r="A12" s="1" t="s">
        <v>57</v>
      </c>
      <c r="B12" s="1">
        <v>11</v>
      </c>
    </row>
    <row r="13" spans="1:2">
      <c r="A13" s="1" t="s">
        <v>58</v>
      </c>
      <c r="B13" s="1">
        <v>12</v>
      </c>
    </row>
    <row r="14" spans="1:2">
      <c r="A14" s="1" t="s">
        <v>59</v>
      </c>
      <c r="B14" s="1">
        <v>13</v>
      </c>
    </row>
    <row r="15" spans="1:2">
      <c r="A15" s="1" t="s">
        <v>60</v>
      </c>
      <c r="B15" s="1">
        <v>14</v>
      </c>
    </row>
    <row r="16" spans="1:2">
      <c r="A16" s="1" t="s">
        <v>61</v>
      </c>
      <c r="B16" s="1">
        <v>15</v>
      </c>
    </row>
    <row r="17" spans="1:2">
      <c r="A17" s="1" t="s">
        <v>62</v>
      </c>
      <c r="B17" s="1">
        <v>16</v>
      </c>
    </row>
    <row r="18" spans="1:2">
      <c r="A18" s="1" t="s">
        <v>63</v>
      </c>
      <c r="B18" s="1">
        <v>17</v>
      </c>
    </row>
    <row r="19" spans="1:2">
      <c r="A19" s="1" t="s">
        <v>64</v>
      </c>
      <c r="B19" s="1">
        <v>18</v>
      </c>
    </row>
    <row r="20" spans="1:2">
      <c r="A20" s="1" t="s">
        <v>65</v>
      </c>
      <c r="B20" s="1">
        <v>19</v>
      </c>
    </row>
    <row r="21" spans="1:2">
      <c r="A21" s="1" t="s">
        <v>66</v>
      </c>
      <c r="B21" s="1">
        <v>20</v>
      </c>
    </row>
    <row r="22" spans="1:2">
      <c r="A22" s="1" t="s">
        <v>67</v>
      </c>
      <c r="B22" s="1">
        <v>21</v>
      </c>
    </row>
    <row r="23" spans="1:2">
      <c r="A23" s="1" t="s">
        <v>68</v>
      </c>
      <c r="B23" s="1">
        <v>22</v>
      </c>
    </row>
    <row r="24" spans="1:2">
      <c r="A24" s="1" t="s">
        <v>69</v>
      </c>
      <c r="B24" s="1">
        <v>23</v>
      </c>
    </row>
    <row r="25" spans="1:2">
      <c r="A25" s="1" t="s">
        <v>70</v>
      </c>
      <c r="B25" s="1">
        <v>24</v>
      </c>
    </row>
    <row r="26" spans="1:2">
      <c r="A26" s="1" t="s">
        <v>71</v>
      </c>
      <c r="B26" s="1">
        <v>25</v>
      </c>
    </row>
    <row r="27" spans="1:2">
      <c r="A27" s="1" t="s">
        <v>72</v>
      </c>
      <c r="B27" s="1">
        <v>26</v>
      </c>
    </row>
    <row r="28" spans="1:2">
      <c r="A28" s="1" t="s">
        <v>73</v>
      </c>
      <c r="B28" s="1">
        <v>27</v>
      </c>
    </row>
    <row r="29" spans="1:2">
      <c r="A29" s="1" t="s">
        <v>74</v>
      </c>
      <c r="B29" s="1">
        <v>28</v>
      </c>
    </row>
    <row r="30" spans="1:2">
      <c r="A30" s="1" t="s">
        <v>75</v>
      </c>
      <c r="B30" s="1">
        <v>29</v>
      </c>
    </row>
    <row r="31" spans="1:2">
      <c r="A31" s="1" t="s">
        <v>76</v>
      </c>
      <c r="B31" s="1">
        <v>30</v>
      </c>
    </row>
    <row r="32" spans="1:2">
      <c r="A32" s="1" t="s">
        <v>77</v>
      </c>
      <c r="B32" s="1">
        <v>31</v>
      </c>
    </row>
    <row r="33" spans="1:2">
      <c r="A33" s="1" t="s">
        <v>78</v>
      </c>
      <c r="B33" s="1">
        <v>32</v>
      </c>
    </row>
    <row r="34" spans="1:2">
      <c r="A34" s="1" t="s">
        <v>79</v>
      </c>
      <c r="B34" s="1">
        <v>33</v>
      </c>
    </row>
    <row r="35" spans="1:2">
      <c r="A35" s="1" t="s">
        <v>80</v>
      </c>
      <c r="B35" s="1">
        <v>34</v>
      </c>
    </row>
    <row r="36" spans="1:2">
      <c r="A36" s="1" t="s">
        <v>81</v>
      </c>
      <c r="B36" s="1">
        <v>35</v>
      </c>
    </row>
    <row r="37" spans="1:2">
      <c r="A37" s="1" t="s">
        <v>82</v>
      </c>
      <c r="B37" s="1">
        <v>36</v>
      </c>
    </row>
    <row r="38" spans="1:2">
      <c r="A38" s="1" t="s">
        <v>83</v>
      </c>
      <c r="B38" s="1">
        <v>37</v>
      </c>
    </row>
    <row r="39" spans="1:2">
      <c r="A39" s="1" t="s">
        <v>84</v>
      </c>
      <c r="B39" s="1">
        <v>38</v>
      </c>
    </row>
    <row r="40" spans="1:2">
      <c r="A40" s="1" t="s">
        <v>85</v>
      </c>
      <c r="B40" s="1">
        <v>39</v>
      </c>
    </row>
    <row r="41" spans="1:2">
      <c r="A41" s="1" t="s">
        <v>86</v>
      </c>
      <c r="B41" s="1">
        <v>40</v>
      </c>
    </row>
    <row r="42" spans="1:2">
      <c r="A42" s="1" t="s">
        <v>87</v>
      </c>
      <c r="B42" s="1">
        <v>41</v>
      </c>
    </row>
    <row r="43" spans="1:2">
      <c r="A43" s="1" t="s">
        <v>88</v>
      </c>
      <c r="B43" s="1">
        <v>42</v>
      </c>
    </row>
    <row r="44" spans="1:2">
      <c r="A44" s="1" t="s">
        <v>89</v>
      </c>
      <c r="B44" s="1">
        <v>43</v>
      </c>
    </row>
    <row r="45" spans="1:2">
      <c r="A45" s="1" t="s">
        <v>90</v>
      </c>
      <c r="B45" s="1">
        <v>44</v>
      </c>
    </row>
    <row r="46" spans="1:2">
      <c r="A46" s="1" t="s">
        <v>91</v>
      </c>
      <c r="B46" s="1">
        <v>45</v>
      </c>
    </row>
    <row r="47" spans="1:2">
      <c r="A47" s="1" t="s">
        <v>92</v>
      </c>
      <c r="B47" s="1">
        <v>46</v>
      </c>
    </row>
    <row r="48" spans="1:2">
      <c r="A48" s="1" t="s">
        <v>93</v>
      </c>
      <c r="B48" s="1">
        <v>47</v>
      </c>
    </row>
  </sheetData>
  <phoneticPr fontId="4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BZ100"/>
  <sheetViews>
    <sheetView showGridLines="0" view="pageBreakPreview" zoomScaleNormal="100" zoomScaleSheetLayoutView="100" workbookViewId="0"/>
  </sheetViews>
  <sheetFormatPr defaultColWidth="1.33203125" defaultRowHeight="6.75" customHeight="1"/>
  <cols>
    <col min="1" max="5" width="3.33203125" style="43" customWidth="1"/>
    <col min="6" max="6" width="5.33203125" style="43" customWidth="1"/>
    <col min="7" max="12" width="1.33203125" style="43"/>
    <col min="13" max="13" width="11.33203125" style="43" customWidth="1"/>
    <col min="14" max="61" width="1.33203125" style="43"/>
    <col min="62" max="62" width="1.33203125" style="43" customWidth="1"/>
    <col min="63" max="65" width="1.33203125" style="43"/>
    <col min="66" max="66" width="1.33203125" style="43" customWidth="1"/>
    <col min="67" max="16384" width="1.33203125" style="43"/>
  </cols>
  <sheetData>
    <row r="1" spans="1:77" ht="15.75" customHeight="1">
      <c r="A1" s="33" t="s">
        <v>157</v>
      </c>
      <c r="B1" s="34"/>
      <c r="C1" s="34"/>
      <c r="D1" s="34"/>
      <c r="E1" s="34"/>
      <c r="F1" s="34"/>
      <c r="G1" s="35"/>
      <c r="H1" s="35"/>
      <c r="I1" s="35"/>
      <c r="J1" s="36"/>
      <c r="K1" s="36"/>
      <c r="L1" s="36"/>
      <c r="M1" s="36"/>
      <c r="N1" s="36"/>
      <c r="O1" s="36"/>
      <c r="P1" s="36"/>
      <c r="Q1" s="36"/>
      <c r="R1" s="37"/>
      <c r="S1" s="37"/>
      <c r="T1" s="37"/>
      <c r="U1" s="37"/>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8"/>
      <c r="BK1" s="39"/>
      <c r="BL1" s="40"/>
      <c r="BM1" s="40"/>
      <c r="BN1" s="40"/>
      <c r="BO1" s="40"/>
      <c r="BP1" s="40"/>
      <c r="BQ1" s="41"/>
      <c r="BR1" s="41"/>
      <c r="BS1" s="42"/>
      <c r="BT1" s="42"/>
      <c r="BU1" s="42"/>
      <c r="BV1" s="42"/>
      <c r="BW1" s="42"/>
      <c r="BX1" s="42"/>
      <c r="BY1" s="42"/>
    </row>
    <row r="2" spans="1:77" ht="6.75" customHeight="1">
      <c r="A2" s="34"/>
      <c r="B2" s="34"/>
      <c r="C2" s="207" t="s">
        <v>244</v>
      </c>
      <c r="D2" s="207"/>
      <c r="E2" s="207"/>
      <c r="F2" s="207"/>
      <c r="G2" s="207"/>
      <c r="H2" s="207"/>
      <c r="I2" s="207"/>
      <c r="J2" s="207"/>
      <c r="K2" s="207"/>
      <c r="L2" s="207"/>
      <c r="M2" s="207"/>
      <c r="N2" s="207"/>
      <c r="O2" s="207"/>
      <c r="P2" s="207"/>
      <c r="Q2" s="207"/>
      <c r="R2" s="207"/>
      <c r="S2" s="207"/>
      <c r="T2" s="207"/>
      <c r="U2" s="207"/>
      <c r="V2" s="207"/>
      <c r="W2" s="207"/>
      <c r="X2" s="207"/>
      <c r="Y2" s="207"/>
      <c r="Z2" s="207"/>
      <c r="AA2" s="207"/>
      <c r="AB2" s="207"/>
      <c r="AC2" s="207"/>
      <c r="AD2" s="207"/>
      <c r="AE2" s="207"/>
      <c r="AF2" s="207"/>
      <c r="AG2" s="207"/>
      <c r="AH2" s="207"/>
      <c r="AI2" s="207"/>
      <c r="AJ2" s="207"/>
      <c r="AK2" s="207"/>
      <c r="AL2" s="207"/>
      <c r="AM2" s="207"/>
      <c r="AN2" s="207"/>
      <c r="AO2" s="207"/>
      <c r="AP2" s="207"/>
      <c r="AQ2" s="207"/>
      <c r="AR2" s="207"/>
      <c r="AS2" s="207"/>
      <c r="AT2" s="207"/>
      <c r="AU2" s="207"/>
      <c r="AV2" s="207"/>
      <c r="AW2" s="207"/>
      <c r="AX2" s="207"/>
      <c r="AY2" s="207"/>
      <c r="AZ2" s="207"/>
      <c r="BA2" s="207"/>
      <c r="BB2" s="207"/>
      <c r="BC2" s="207"/>
      <c r="BD2" s="207"/>
      <c r="BE2" s="207"/>
      <c r="BF2" s="207"/>
      <c r="BG2" s="207"/>
      <c r="BH2" s="207"/>
      <c r="BI2" s="207"/>
      <c r="BJ2" s="207"/>
      <c r="BK2" s="207"/>
      <c r="BL2" s="207"/>
      <c r="BM2" s="207"/>
      <c r="BN2" s="207"/>
      <c r="BO2" s="207"/>
      <c r="BP2" s="207"/>
      <c r="BQ2" s="207"/>
      <c r="BR2" s="207"/>
      <c r="BS2" s="207"/>
      <c r="BT2" s="207"/>
      <c r="BU2" s="207"/>
      <c r="BV2" s="207"/>
      <c r="BW2" s="42"/>
      <c r="BX2" s="42"/>
      <c r="BY2" s="42"/>
    </row>
    <row r="3" spans="1:77" ht="6.75" customHeight="1">
      <c r="A3" s="34"/>
      <c r="B3" s="34"/>
      <c r="C3" s="207"/>
      <c r="D3" s="207"/>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c r="AG3" s="207"/>
      <c r="AH3" s="207"/>
      <c r="AI3" s="207"/>
      <c r="AJ3" s="207"/>
      <c r="AK3" s="207"/>
      <c r="AL3" s="207"/>
      <c r="AM3" s="207"/>
      <c r="AN3" s="207"/>
      <c r="AO3" s="207"/>
      <c r="AP3" s="207"/>
      <c r="AQ3" s="207"/>
      <c r="AR3" s="207"/>
      <c r="AS3" s="207"/>
      <c r="AT3" s="207"/>
      <c r="AU3" s="207"/>
      <c r="AV3" s="207"/>
      <c r="AW3" s="207"/>
      <c r="AX3" s="207"/>
      <c r="AY3" s="207"/>
      <c r="AZ3" s="207"/>
      <c r="BA3" s="207"/>
      <c r="BB3" s="207"/>
      <c r="BC3" s="207"/>
      <c r="BD3" s="207"/>
      <c r="BE3" s="207"/>
      <c r="BF3" s="207"/>
      <c r="BG3" s="207"/>
      <c r="BH3" s="207"/>
      <c r="BI3" s="207"/>
      <c r="BJ3" s="207"/>
      <c r="BK3" s="207"/>
      <c r="BL3" s="207"/>
      <c r="BM3" s="207"/>
      <c r="BN3" s="207"/>
      <c r="BO3" s="207"/>
      <c r="BP3" s="207"/>
      <c r="BQ3" s="207"/>
      <c r="BR3" s="207"/>
      <c r="BS3" s="207"/>
      <c r="BT3" s="207"/>
      <c r="BU3" s="207"/>
      <c r="BV3" s="207"/>
      <c r="BW3" s="42"/>
      <c r="BX3" s="42"/>
      <c r="BY3" s="42"/>
    </row>
    <row r="4" spans="1:77" ht="6.75" customHeight="1">
      <c r="A4" s="34"/>
      <c r="B4" s="34"/>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7"/>
      <c r="AO4" s="207"/>
      <c r="AP4" s="207"/>
      <c r="AQ4" s="207"/>
      <c r="AR4" s="207"/>
      <c r="AS4" s="207"/>
      <c r="AT4" s="207"/>
      <c r="AU4" s="207"/>
      <c r="AV4" s="207"/>
      <c r="AW4" s="207"/>
      <c r="AX4" s="207"/>
      <c r="AY4" s="207"/>
      <c r="AZ4" s="207"/>
      <c r="BA4" s="207"/>
      <c r="BB4" s="207"/>
      <c r="BC4" s="207"/>
      <c r="BD4" s="207"/>
      <c r="BE4" s="207"/>
      <c r="BF4" s="207"/>
      <c r="BG4" s="207"/>
      <c r="BH4" s="207"/>
      <c r="BI4" s="207"/>
      <c r="BJ4" s="207"/>
      <c r="BK4" s="207"/>
      <c r="BL4" s="207"/>
      <c r="BM4" s="207"/>
      <c r="BN4" s="207"/>
      <c r="BO4" s="207"/>
      <c r="BP4" s="207"/>
      <c r="BQ4" s="207"/>
      <c r="BR4" s="207"/>
      <c r="BS4" s="207"/>
      <c r="BT4" s="207"/>
      <c r="BU4" s="207"/>
      <c r="BV4" s="207"/>
      <c r="BW4" s="42"/>
      <c r="BX4" s="42"/>
      <c r="BY4" s="42"/>
    </row>
    <row r="5" spans="1:77" ht="6.75" customHeight="1">
      <c r="A5" s="34"/>
      <c r="B5" s="34"/>
      <c r="C5" s="207"/>
      <c r="D5" s="207"/>
      <c r="E5" s="207"/>
      <c r="F5" s="207"/>
      <c r="G5" s="207"/>
      <c r="H5" s="207"/>
      <c r="I5" s="207"/>
      <c r="J5" s="207"/>
      <c r="K5" s="207"/>
      <c r="L5" s="207"/>
      <c r="M5" s="207"/>
      <c r="N5" s="207"/>
      <c r="O5" s="207"/>
      <c r="P5" s="207"/>
      <c r="Q5" s="207"/>
      <c r="R5" s="207"/>
      <c r="S5" s="207"/>
      <c r="T5" s="207"/>
      <c r="U5" s="207"/>
      <c r="V5" s="207"/>
      <c r="W5" s="207"/>
      <c r="X5" s="207"/>
      <c r="Y5" s="207"/>
      <c r="Z5" s="207"/>
      <c r="AA5" s="207"/>
      <c r="AB5" s="207"/>
      <c r="AC5" s="207"/>
      <c r="AD5" s="207"/>
      <c r="AE5" s="207"/>
      <c r="AF5" s="207"/>
      <c r="AG5" s="207"/>
      <c r="AH5" s="207"/>
      <c r="AI5" s="207"/>
      <c r="AJ5" s="207"/>
      <c r="AK5" s="207"/>
      <c r="AL5" s="207"/>
      <c r="AM5" s="207"/>
      <c r="AN5" s="207"/>
      <c r="AO5" s="207"/>
      <c r="AP5" s="207"/>
      <c r="AQ5" s="207"/>
      <c r="AR5" s="207"/>
      <c r="AS5" s="207"/>
      <c r="AT5" s="207"/>
      <c r="AU5" s="207"/>
      <c r="AV5" s="207"/>
      <c r="AW5" s="207"/>
      <c r="AX5" s="207"/>
      <c r="AY5" s="207"/>
      <c r="AZ5" s="207"/>
      <c r="BA5" s="207"/>
      <c r="BB5" s="207"/>
      <c r="BC5" s="207"/>
      <c r="BD5" s="207"/>
      <c r="BE5" s="207"/>
      <c r="BF5" s="207"/>
      <c r="BG5" s="207"/>
      <c r="BH5" s="207"/>
      <c r="BI5" s="207"/>
      <c r="BJ5" s="207"/>
      <c r="BK5" s="207"/>
      <c r="BL5" s="207"/>
      <c r="BM5" s="207"/>
      <c r="BN5" s="207"/>
      <c r="BO5" s="207"/>
      <c r="BP5" s="207"/>
      <c r="BQ5" s="207"/>
      <c r="BR5" s="207"/>
      <c r="BS5" s="207"/>
      <c r="BT5" s="207"/>
      <c r="BU5" s="207"/>
      <c r="BV5" s="207"/>
      <c r="BW5" s="44"/>
      <c r="BX5" s="44"/>
      <c r="BY5" s="44"/>
    </row>
    <row r="6" spans="1:77" ht="6.75" customHeight="1">
      <c r="A6" s="34"/>
      <c r="B6" s="208" t="s">
        <v>198</v>
      </c>
      <c r="C6" s="208"/>
      <c r="D6" s="208"/>
      <c r="E6" s="208"/>
      <c r="F6" s="208"/>
      <c r="G6" s="208"/>
      <c r="H6" s="208"/>
      <c r="I6" s="208"/>
      <c r="J6" s="208"/>
      <c r="K6" s="208"/>
      <c r="L6" s="208"/>
      <c r="M6" s="208"/>
      <c r="N6" s="208"/>
      <c r="O6" s="208"/>
      <c r="P6" s="208"/>
      <c r="Q6" s="208"/>
      <c r="R6" s="208"/>
      <c r="S6" s="208"/>
      <c r="T6" s="208"/>
      <c r="U6" s="208"/>
      <c r="V6" s="208"/>
      <c r="W6" s="208"/>
      <c r="X6" s="208"/>
      <c r="Y6" s="208"/>
      <c r="Z6" s="208"/>
      <c r="AA6" s="208"/>
      <c r="AB6" s="208"/>
      <c r="AC6" s="208"/>
      <c r="AD6" s="208"/>
      <c r="AE6" s="208"/>
      <c r="AF6" s="208"/>
      <c r="AG6" s="208"/>
      <c r="AH6" s="208"/>
      <c r="AI6" s="208"/>
      <c r="AJ6" s="208"/>
      <c r="AK6" s="208"/>
      <c r="AL6" s="208"/>
      <c r="AM6" s="208"/>
      <c r="AN6" s="208"/>
      <c r="AO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44"/>
      <c r="BO6" s="44"/>
      <c r="BP6" s="44"/>
      <c r="BQ6" s="44"/>
      <c r="BR6" s="44"/>
      <c r="BS6" s="44"/>
      <c r="BT6" s="44"/>
      <c r="BU6" s="44"/>
      <c r="BV6" s="44"/>
      <c r="BW6" s="44"/>
      <c r="BX6" s="44"/>
      <c r="BY6" s="44"/>
    </row>
    <row r="7" spans="1:77" ht="6.75" customHeight="1">
      <c r="A7" s="34"/>
      <c r="B7" s="208"/>
      <c r="C7" s="208"/>
      <c r="D7" s="208"/>
      <c r="E7" s="208"/>
      <c r="F7" s="208"/>
      <c r="G7" s="208"/>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8"/>
      <c r="AI7" s="208"/>
      <c r="AJ7" s="208"/>
      <c r="AK7" s="208"/>
      <c r="AL7" s="208"/>
      <c r="AM7" s="208"/>
      <c r="AN7" s="208"/>
      <c r="AO7" s="208"/>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42"/>
      <c r="BO7" s="42"/>
      <c r="BP7" s="42"/>
      <c r="BQ7" s="42"/>
      <c r="BR7" s="42"/>
      <c r="BS7" s="42"/>
      <c r="BT7" s="42"/>
      <c r="BU7" s="42"/>
      <c r="BV7" s="42"/>
      <c r="BW7" s="42"/>
      <c r="BX7" s="42"/>
      <c r="BY7" s="42"/>
    </row>
    <row r="8" spans="1:77" ht="6.75" customHeight="1">
      <c r="A8" s="34"/>
      <c r="B8" s="208"/>
      <c r="C8" s="208"/>
      <c r="D8" s="208"/>
      <c r="E8" s="208"/>
      <c r="F8" s="208"/>
      <c r="G8" s="208"/>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42"/>
      <c r="BO8" s="42"/>
      <c r="BP8" s="42"/>
      <c r="BQ8" s="42"/>
      <c r="BR8" s="42"/>
      <c r="BS8" s="42"/>
      <c r="BT8" s="42"/>
      <c r="BU8" s="42"/>
      <c r="BV8" s="42"/>
      <c r="BW8" s="42"/>
      <c r="BX8" s="42"/>
      <c r="BY8" s="42"/>
    </row>
    <row r="9" spans="1:77" ht="6.75" customHeight="1">
      <c r="B9" s="209" t="s">
        <v>156</v>
      </c>
      <c r="C9" s="209"/>
      <c r="D9" s="209"/>
      <c r="E9" s="209"/>
      <c r="F9" s="209"/>
      <c r="G9" s="209"/>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09"/>
      <c r="AY9" s="209"/>
      <c r="AZ9" s="209"/>
      <c r="BA9" s="209"/>
      <c r="BB9" s="209"/>
      <c r="BC9" s="209"/>
      <c r="BD9" s="209"/>
      <c r="BE9" s="209"/>
      <c r="BF9" s="209"/>
      <c r="BG9" s="209"/>
      <c r="BH9" s="209"/>
      <c r="BI9" s="209"/>
      <c r="BJ9" s="209"/>
      <c r="BK9" s="209"/>
      <c r="BL9" s="209"/>
      <c r="BM9" s="209"/>
      <c r="BN9" s="209"/>
      <c r="BO9" s="209"/>
      <c r="BP9" s="209"/>
      <c r="BQ9" s="209"/>
      <c r="BR9" s="209"/>
      <c r="BS9" s="209"/>
      <c r="BT9" s="209"/>
      <c r="BU9" s="209"/>
      <c r="BV9" s="209"/>
      <c r="BW9" s="209"/>
      <c r="BX9" s="209"/>
      <c r="BY9" s="209"/>
    </row>
    <row r="10" spans="1:77" ht="7.5" customHeight="1">
      <c r="B10" s="209"/>
      <c r="C10" s="209"/>
      <c r="D10" s="209"/>
      <c r="E10" s="209"/>
      <c r="F10" s="209"/>
      <c r="G10" s="209"/>
      <c r="H10" s="209"/>
      <c r="I10" s="209"/>
      <c r="J10" s="209"/>
      <c r="K10" s="209"/>
      <c r="L10" s="209"/>
      <c r="M10" s="209"/>
      <c r="N10" s="209"/>
      <c r="O10" s="209"/>
      <c r="P10" s="209"/>
      <c r="Q10" s="209"/>
      <c r="R10" s="209"/>
      <c r="S10" s="209"/>
      <c r="T10" s="209"/>
      <c r="U10" s="209"/>
      <c r="V10" s="209"/>
      <c r="W10" s="209"/>
      <c r="X10" s="209"/>
      <c r="Y10" s="209"/>
      <c r="Z10" s="209"/>
      <c r="AA10" s="209"/>
      <c r="AB10" s="209"/>
      <c r="AC10" s="209"/>
      <c r="AD10" s="209"/>
      <c r="AE10" s="209"/>
      <c r="AF10" s="209"/>
      <c r="AG10" s="209"/>
      <c r="AH10" s="209"/>
      <c r="AI10" s="209"/>
      <c r="AJ10" s="209"/>
      <c r="AK10" s="209"/>
      <c r="AL10" s="209"/>
      <c r="AM10" s="209"/>
      <c r="AN10" s="209"/>
      <c r="AO10" s="209"/>
      <c r="AP10" s="209"/>
      <c r="AQ10" s="209"/>
      <c r="AR10" s="209"/>
      <c r="AS10" s="209"/>
      <c r="AT10" s="209"/>
      <c r="AU10" s="209"/>
      <c r="AV10" s="209"/>
      <c r="AW10" s="209"/>
      <c r="AX10" s="209"/>
      <c r="AY10" s="209"/>
      <c r="AZ10" s="209"/>
      <c r="BA10" s="209"/>
      <c r="BB10" s="209"/>
      <c r="BC10" s="209"/>
      <c r="BD10" s="209"/>
      <c r="BE10" s="209"/>
      <c r="BF10" s="209"/>
      <c r="BG10" s="209"/>
      <c r="BH10" s="209"/>
      <c r="BI10" s="209"/>
      <c r="BJ10" s="209"/>
      <c r="BK10" s="209"/>
      <c r="BL10" s="209"/>
      <c r="BM10" s="209"/>
      <c r="BN10" s="209"/>
      <c r="BO10" s="209"/>
      <c r="BP10" s="209"/>
      <c r="BQ10" s="209"/>
      <c r="BR10" s="209"/>
      <c r="BS10" s="209"/>
      <c r="BT10" s="209"/>
      <c r="BU10" s="209"/>
      <c r="BV10" s="209"/>
      <c r="BW10" s="209"/>
      <c r="BX10" s="209"/>
      <c r="BY10" s="209"/>
    </row>
    <row r="11" spans="1:77" ht="6.75" customHeight="1">
      <c r="A11" s="44"/>
      <c r="B11" s="209"/>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209"/>
      <c r="AA11" s="209"/>
      <c r="AB11" s="209"/>
      <c r="AC11" s="209"/>
      <c r="AD11" s="209"/>
      <c r="AE11" s="209"/>
      <c r="AF11" s="209"/>
      <c r="AG11" s="209"/>
      <c r="AH11" s="209"/>
      <c r="AI11" s="209"/>
      <c r="AJ11" s="209"/>
      <c r="AK11" s="209"/>
      <c r="AL11" s="209"/>
      <c r="AM11" s="209"/>
      <c r="AN11" s="209"/>
      <c r="AO11" s="209"/>
      <c r="AP11" s="209"/>
      <c r="AQ11" s="209"/>
      <c r="AR11" s="209"/>
      <c r="AS11" s="209"/>
      <c r="AT11" s="209"/>
      <c r="AU11" s="209"/>
      <c r="AV11" s="209"/>
      <c r="AW11" s="209"/>
      <c r="AX11" s="209"/>
      <c r="AY11" s="209"/>
      <c r="AZ11" s="209"/>
      <c r="BA11" s="209"/>
      <c r="BB11" s="209"/>
      <c r="BC11" s="209"/>
      <c r="BD11" s="209"/>
      <c r="BE11" s="209"/>
      <c r="BF11" s="209"/>
      <c r="BG11" s="209"/>
      <c r="BH11" s="209"/>
      <c r="BI11" s="209"/>
      <c r="BJ11" s="209"/>
      <c r="BK11" s="209"/>
      <c r="BL11" s="209"/>
      <c r="BM11" s="209"/>
      <c r="BN11" s="209"/>
      <c r="BO11" s="209"/>
      <c r="BP11" s="209"/>
      <c r="BQ11" s="209"/>
      <c r="BR11" s="209"/>
      <c r="BS11" s="209"/>
      <c r="BT11" s="209"/>
      <c r="BU11" s="209"/>
      <c r="BV11" s="209"/>
      <c r="BW11" s="209"/>
      <c r="BX11" s="209"/>
      <c r="BY11" s="209"/>
    </row>
    <row r="12" spans="1:77" ht="6.75" customHeight="1">
      <c r="A12" s="44"/>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09"/>
      <c r="AX12" s="209"/>
      <c r="AY12" s="209"/>
      <c r="AZ12" s="209"/>
      <c r="BA12" s="209"/>
      <c r="BB12" s="209"/>
      <c r="BC12" s="209"/>
      <c r="BD12" s="209"/>
      <c r="BE12" s="209"/>
      <c r="BF12" s="209"/>
      <c r="BG12" s="209"/>
      <c r="BH12" s="209"/>
      <c r="BI12" s="209"/>
      <c r="BJ12" s="209"/>
      <c r="BK12" s="209"/>
      <c r="BL12" s="209"/>
      <c r="BM12" s="209"/>
      <c r="BN12" s="209"/>
      <c r="BO12" s="209"/>
      <c r="BP12" s="209"/>
      <c r="BQ12" s="209"/>
      <c r="BR12" s="209"/>
      <c r="BS12" s="209"/>
      <c r="BT12" s="209"/>
      <c r="BU12" s="209"/>
      <c r="BV12" s="209"/>
      <c r="BW12" s="209"/>
      <c r="BX12" s="209"/>
      <c r="BY12" s="209"/>
    </row>
    <row r="13" spans="1:77" ht="6.75" customHeight="1">
      <c r="A13" s="212" t="s">
        <v>0</v>
      </c>
      <c r="B13" s="212"/>
      <c r="C13" s="212"/>
      <c r="D13" s="212"/>
      <c r="E13" s="212"/>
      <c r="F13" s="212"/>
      <c r="G13" s="212"/>
      <c r="H13" s="212"/>
      <c r="I13" s="212"/>
      <c r="J13" s="212"/>
      <c r="K13" s="212"/>
      <c r="L13" s="212"/>
      <c r="M13" s="212"/>
      <c r="N13" s="212"/>
      <c r="O13" s="212"/>
      <c r="P13" s="212"/>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10" t="s">
        <v>124</v>
      </c>
      <c r="BA13" s="210"/>
      <c r="BB13" s="210"/>
      <c r="BC13" s="210"/>
      <c r="BD13" s="210"/>
      <c r="BE13" s="210"/>
      <c r="BF13" s="210"/>
      <c r="BG13" s="210"/>
      <c r="BH13" s="210"/>
      <c r="BI13" s="210"/>
      <c r="BJ13" s="210"/>
      <c r="BK13" s="210"/>
      <c r="BL13" s="210"/>
      <c r="BM13" s="210"/>
      <c r="BN13" s="210"/>
      <c r="BO13" s="210"/>
      <c r="BP13" s="210"/>
      <c r="BQ13" s="210"/>
      <c r="BR13" s="210"/>
      <c r="BS13" s="210"/>
      <c r="BT13" s="210"/>
      <c r="BU13" s="210"/>
      <c r="BV13" s="210"/>
      <c r="BW13" s="210"/>
      <c r="BX13" s="210"/>
      <c r="BY13" s="210"/>
    </row>
    <row r="14" spans="1:77" ht="6.75" customHeight="1">
      <c r="A14" s="212"/>
      <c r="B14" s="212"/>
      <c r="C14" s="212"/>
      <c r="D14" s="212"/>
      <c r="E14" s="212"/>
      <c r="F14" s="212"/>
      <c r="G14" s="212"/>
      <c r="H14" s="212"/>
      <c r="I14" s="212"/>
      <c r="J14" s="212"/>
      <c r="K14" s="212"/>
      <c r="L14" s="212"/>
      <c r="M14" s="212"/>
      <c r="N14" s="212"/>
      <c r="O14" s="212"/>
      <c r="P14" s="212"/>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10"/>
      <c r="BA14" s="210"/>
      <c r="BB14" s="210"/>
      <c r="BC14" s="210"/>
      <c r="BD14" s="210"/>
      <c r="BE14" s="210"/>
      <c r="BF14" s="210"/>
      <c r="BG14" s="210"/>
      <c r="BH14" s="210"/>
      <c r="BI14" s="210"/>
      <c r="BJ14" s="210"/>
      <c r="BK14" s="210"/>
      <c r="BL14" s="210"/>
      <c r="BM14" s="210"/>
      <c r="BN14" s="210"/>
      <c r="BO14" s="210"/>
      <c r="BP14" s="210"/>
      <c r="BQ14" s="210"/>
      <c r="BR14" s="210"/>
      <c r="BS14" s="210"/>
      <c r="BT14" s="210"/>
      <c r="BU14" s="210"/>
      <c r="BV14" s="210"/>
      <c r="BW14" s="210"/>
      <c r="BX14" s="210"/>
      <c r="BY14" s="210"/>
    </row>
    <row r="15" spans="1:77" ht="6.75" customHeight="1">
      <c r="A15" s="212"/>
      <c r="B15" s="212"/>
      <c r="C15" s="212"/>
      <c r="D15" s="212"/>
      <c r="E15" s="212"/>
      <c r="F15" s="212"/>
      <c r="G15" s="212"/>
      <c r="H15" s="212"/>
      <c r="I15" s="212"/>
      <c r="J15" s="212"/>
      <c r="K15" s="212"/>
      <c r="L15" s="212"/>
      <c r="M15" s="212"/>
      <c r="N15" s="212"/>
      <c r="O15" s="212"/>
      <c r="P15" s="212"/>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211"/>
      <c r="BA15" s="211"/>
      <c r="BB15" s="211"/>
      <c r="BC15" s="211"/>
      <c r="BD15" s="211"/>
      <c r="BE15" s="211"/>
      <c r="BF15" s="211"/>
      <c r="BG15" s="211"/>
      <c r="BH15" s="211"/>
      <c r="BI15" s="211"/>
      <c r="BJ15" s="211"/>
      <c r="BK15" s="211"/>
      <c r="BL15" s="211"/>
      <c r="BM15" s="211"/>
      <c r="BN15" s="211"/>
      <c r="BO15" s="211"/>
      <c r="BP15" s="211"/>
      <c r="BQ15" s="211"/>
      <c r="BR15" s="211"/>
      <c r="BS15" s="211"/>
      <c r="BT15" s="211"/>
      <c r="BU15" s="211"/>
      <c r="BV15" s="211"/>
      <c r="BW15" s="211"/>
      <c r="BX15" s="211"/>
      <c r="BY15" s="211"/>
    </row>
    <row r="16" spans="1:77" ht="11.25" customHeight="1">
      <c r="A16" s="243" t="s">
        <v>105</v>
      </c>
      <c r="B16" s="243"/>
      <c r="C16" s="243"/>
      <c r="D16" s="243"/>
      <c r="E16" s="243"/>
      <c r="F16" s="243"/>
      <c r="G16" s="243"/>
      <c r="H16" s="243"/>
      <c r="I16" s="243"/>
      <c r="J16" s="243"/>
      <c r="K16" s="243"/>
      <c r="L16" s="243"/>
      <c r="M16" s="243"/>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244"/>
      <c r="AL16" s="244"/>
      <c r="AM16" s="244"/>
      <c r="AN16" s="213" t="s">
        <v>1</v>
      </c>
      <c r="AO16" s="214"/>
      <c r="AP16" s="214"/>
      <c r="AQ16" s="214"/>
      <c r="AR16" s="214"/>
      <c r="AS16" s="214"/>
      <c r="AT16" s="214"/>
      <c r="AU16" s="214"/>
      <c r="AV16" s="214"/>
      <c r="AW16" s="214"/>
      <c r="AX16" s="214"/>
      <c r="AY16" s="215"/>
      <c r="AZ16" s="222"/>
      <c r="BA16" s="223"/>
      <c r="BB16" s="223"/>
      <c r="BC16" s="223"/>
      <c r="BD16" s="223"/>
      <c r="BE16" s="223"/>
      <c r="BF16" s="223"/>
      <c r="BG16" s="223"/>
      <c r="BH16" s="228" t="s">
        <v>2</v>
      </c>
      <c r="BI16" s="228"/>
      <c r="BJ16" s="231"/>
      <c r="BK16" s="231"/>
      <c r="BL16" s="231"/>
      <c r="BM16" s="231"/>
      <c r="BN16" s="231"/>
      <c r="BO16" s="231"/>
      <c r="BP16" s="234" t="s">
        <v>3</v>
      </c>
      <c r="BQ16" s="234"/>
      <c r="BR16" s="237"/>
      <c r="BS16" s="237"/>
      <c r="BT16" s="237"/>
      <c r="BU16" s="237"/>
      <c r="BV16" s="237"/>
      <c r="BW16" s="237"/>
      <c r="BX16" s="234" t="s">
        <v>4</v>
      </c>
      <c r="BY16" s="240"/>
    </row>
    <row r="17" spans="1:78" ht="6.75" customHeight="1">
      <c r="A17" s="243" t="s">
        <v>106</v>
      </c>
      <c r="B17" s="243"/>
      <c r="C17" s="243"/>
      <c r="D17" s="243"/>
      <c r="E17" s="243"/>
      <c r="F17" s="243"/>
      <c r="G17" s="243"/>
      <c r="H17" s="243"/>
      <c r="I17" s="243"/>
      <c r="J17" s="243"/>
      <c r="K17" s="243"/>
      <c r="L17" s="243"/>
      <c r="M17" s="243"/>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16"/>
      <c r="AO17" s="217"/>
      <c r="AP17" s="217"/>
      <c r="AQ17" s="217"/>
      <c r="AR17" s="217"/>
      <c r="AS17" s="217"/>
      <c r="AT17" s="217"/>
      <c r="AU17" s="217"/>
      <c r="AV17" s="217"/>
      <c r="AW17" s="217"/>
      <c r="AX17" s="217"/>
      <c r="AY17" s="218"/>
      <c r="AZ17" s="224"/>
      <c r="BA17" s="225"/>
      <c r="BB17" s="225"/>
      <c r="BC17" s="225"/>
      <c r="BD17" s="225"/>
      <c r="BE17" s="225"/>
      <c r="BF17" s="225"/>
      <c r="BG17" s="225"/>
      <c r="BH17" s="229"/>
      <c r="BI17" s="229"/>
      <c r="BJ17" s="232"/>
      <c r="BK17" s="232"/>
      <c r="BL17" s="232"/>
      <c r="BM17" s="232"/>
      <c r="BN17" s="232"/>
      <c r="BO17" s="232"/>
      <c r="BP17" s="235"/>
      <c r="BQ17" s="235"/>
      <c r="BR17" s="238"/>
      <c r="BS17" s="238"/>
      <c r="BT17" s="238"/>
      <c r="BU17" s="238"/>
      <c r="BV17" s="238"/>
      <c r="BW17" s="238"/>
      <c r="BX17" s="235"/>
      <c r="BY17" s="241"/>
    </row>
    <row r="18" spans="1:78" ht="6.75" customHeight="1">
      <c r="A18" s="243"/>
      <c r="B18" s="243"/>
      <c r="C18" s="243"/>
      <c r="D18" s="243"/>
      <c r="E18" s="243"/>
      <c r="F18" s="243"/>
      <c r="G18" s="243"/>
      <c r="H18" s="243"/>
      <c r="I18" s="243"/>
      <c r="J18" s="243"/>
      <c r="K18" s="243"/>
      <c r="L18" s="243"/>
      <c r="M18" s="243"/>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19"/>
      <c r="AO18" s="220"/>
      <c r="AP18" s="220"/>
      <c r="AQ18" s="220"/>
      <c r="AR18" s="220"/>
      <c r="AS18" s="220"/>
      <c r="AT18" s="220"/>
      <c r="AU18" s="220"/>
      <c r="AV18" s="220"/>
      <c r="AW18" s="220"/>
      <c r="AX18" s="220"/>
      <c r="AY18" s="221"/>
      <c r="AZ18" s="226"/>
      <c r="BA18" s="227"/>
      <c r="BB18" s="227"/>
      <c r="BC18" s="227"/>
      <c r="BD18" s="227"/>
      <c r="BE18" s="227"/>
      <c r="BF18" s="227"/>
      <c r="BG18" s="227"/>
      <c r="BH18" s="230"/>
      <c r="BI18" s="230"/>
      <c r="BJ18" s="233"/>
      <c r="BK18" s="233"/>
      <c r="BL18" s="233"/>
      <c r="BM18" s="233"/>
      <c r="BN18" s="233"/>
      <c r="BO18" s="233"/>
      <c r="BP18" s="236"/>
      <c r="BQ18" s="236"/>
      <c r="BR18" s="239"/>
      <c r="BS18" s="239"/>
      <c r="BT18" s="239"/>
      <c r="BU18" s="239"/>
      <c r="BV18" s="239"/>
      <c r="BW18" s="239"/>
      <c r="BX18" s="236"/>
      <c r="BY18" s="242"/>
    </row>
    <row r="19" spans="1:78" ht="6.75" customHeight="1">
      <c r="A19" s="247" t="s">
        <v>5</v>
      </c>
      <c r="B19" s="248"/>
      <c r="C19" s="248"/>
      <c r="D19" s="248"/>
      <c r="E19" s="248"/>
      <c r="F19" s="248"/>
      <c r="G19" s="248"/>
      <c r="H19" s="248"/>
      <c r="I19" s="248"/>
      <c r="J19" s="248"/>
      <c r="K19" s="248"/>
      <c r="L19" s="248"/>
      <c r="M19" s="248"/>
      <c r="N19" s="256"/>
      <c r="O19" s="257"/>
      <c r="P19" s="257"/>
      <c r="Q19" s="257"/>
      <c r="R19" s="257"/>
      <c r="S19" s="257"/>
      <c r="T19" s="257"/>
      <c r="U19" s="257"/>
      <c r="V19" s="257"/>
      <c r="W19" s="257"/>
      <c r="X19" s="257"/>
      <c r="Y19" s="257"/>
      <c r="Z19" s="257"/>
      <c r="AA19" s="257"/>
      <c r="AB19" s="257"/>
      <c r="AC19" s="257"/>
      <c r="AD19" s="257"/>
      <c r="AE19" s="257"/>
      <c r="AF19" s="257"/>
      <c r="AG19" s="257"/>
      <c r="AH19" s="257"/>
      <c r="AI19" s="257"/>
      <c r="AJ19" s="257"/>
      <c r="AK19" s="257"/>
      <c r="AL19" s="257"/>
      <c r="AM19" s="258"/>
      <c r="AN19" s="247" t="s">
        <v>6</v>
      </c>
      <c r="AO19" s="248"/>
      <c r="AP19" s="248"/>
      <c r="AQ19" s="248"/>
      <c r="AR19" s="248"/>
      <c r="AS19" s="248"/>
      <c r="AT19" s="248"/>
      <c r="AU19" s="248"/>
      <c r="AV19" s="248"/>
      <c r="AW19" s="248"/>
      <c r="AX19" s="248"/>
      <c r="AY19" s="249"/>
      <c r="AZ19" s="262" t="s">
        <v>7</v>
      </c>
      <c r="BA19" s="263"/>
      <c r="BB19" s="264"/>
      <c r="BC19" s="264"/>
      <c r="BD19" s="264"/>
      <c r="BE19" s="264"/>
      <c r="BF19" s="264"/>
      <c r="BG19" s="265" t="s">
        <v>8</v>
      </c>
      <c r="BH19" s="265"/>
      <c r="BI19" s="281"/>
      <c r="BJ19" s="281"/>
      <c r="BK19" s="281"/>
      <c r="BL19" s="281"/>
      <c r="BM19" s="281"/>
      <c r="BN19" s="281"/>
      <c r="BO19" s="281"/>
      <c r="BP19" s="281"/>
      <c r="BQ19" s="281"/>
      <c r="BR19" s="281"/>
      <c r="BS19" s="47"/>
      <c r="BT19" s="47"/>
      <c r="BU19" s="47"/>
      <c r="BV19" s="47"/>
      <c r="BW19" s="47"/>
      <c r="BX19" s="47"/>
      <c r="BY19" s="48"/>
      <c r="BZ19" s="49"/>
    </row>
    <row r="20" spans="1:78" ht="6.75" customHeight="1">
      <c r="A20" s="253"/>
      <c r="B20" s="254"/>
      <c r="C20" s="254"/>
      <c r="D20" s="254"/>
      <c r="E20" s="254"/>
      <c r="F20" s="254"/>
      <c r="G20" s="254"/>
      <c r="H20" s="254"/>
      <c r="I20" s="254"/>
      <c r="J20" s="254"/>
      <c r="K20" s="254"/>
      <c r="L20" s="254"/>
      <c r="M20" s="254"/>
      <c r="N20" s="259"/>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60"/>
      <c r="AL20" s="260"/>
      <c r="AM20" s="261"/>
      <c r="AN20" s="250"/>
      <c r="AO20" s="251"/>
      <c r="AP20" s="251"/>
      <c r="AQ20" s="251"/>
      <c r="AR20" s="251"/>
      <c r="AS20" s="251"/>
      <c r="AT20" s="251"/>
      <c r="AU20" s="251"/>
      <c r="AV20" s="251"/>
      <c r="AW20" s="251"/>
      <c r="AX20" s="251"/>
      <c r="AY20" s="252"/>
      <c r="AZ20" s="262"/>
      <c r="BA20" s="263"/>
      <c r="BB20" s="264"/>
      <c r="BC20" s="264"/>
      <c r="BD20" s="264"/>
      <c r="BE20" s="264"/>
      <c r="BF20" s="264"/>
      <c r="BG20" s="265"/>
      <c r="BH20" s="265"/>
      <c r="BI20" s="281"/>
      <c r="BJ20" s="281"/>
      <c r="BK20" s="281"/>
      <c r="BL20" s="281"/>
      <c r="BM20" s="281"/>
      <c r="BN20" s="281"/>
      <c r="BO20" s="281"/>
      <c r="BP20" s="281"/>
      <c r="BQ20" s="281"/>
      <c r="BR20" s="281"/>
      <c r="BS20" s="47"/>
      <c r="BT20" s="47"/>
      <c r="BU20" s="47"/>
      <c r="BV20" s="47"/>
      <c r="BW20" s="47"/>
      <c r="BX20" s="47"/>
      <c r="BY20" s="48"/>
      <c r="BZ20" s="49"/>
    </row>
    <row r="21" spans="1:78" ht="6.75" customHeight="1">
      <c r="A21" s="197" t="s">
        <v>234</v>
      </c>
      <c r="B21" s="197"/>
      <c r="C21" s="197"/>
      <c r="D21" s="197"/>
      <c r="E21" s="197"/>
      <c r="F21" s="197"/>
      <c r="G21" s="197"/>
      <c r="H21" s="197"/>
      <c r="I21" s="197"/>
      <c r="J21" s="197"/>
      <c r="K21" s="197"/>
      <c r="L21" s="197"/>
      <c r="M21" s="197"/>
      <c r="N21" s="194"/>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6"/>
      <c r="AN21" s="250"/>
      <c r="AO21" s="251"/>
      <c r="AP21" s="251"/>
      <c r="AQ21" s="251"/>
      <c r="AR21" s="251"/>
      <c r="AS21" s="251"/>
      <c r="AT21" s="251"/>
      <c r="AU21" s="251"/>
      <c r="AV21" s="251"/>
      <c r="AW21" s="251"/>
      <c r="AX21" s="251"/>
      <c r="AY21" s="252"/>
      <c r="AZ21" s="187"/>
      <c r="BA21" s="188"/>
      <c r="BB21" s="188"/>
      <c r="BC21" s="188"/>
      <c r="BD21" s="188"/>
      <c r="BE21" s="188"/>
      <c r="BF21" s="188"/>
      <c r="BG21" s="188"/>
      <c r="BH21" s="188"/>
      <c r="BI21" s="188"/>
      <c r="BJ21" s="188"/>
      <c r="BK21" s="188"/>
      <c r="BL21" s="188"/>
      <c r="BM21" s="188"/>
      <c r="BN21" s="188"/>
      <c r="BO21" s="188"/>
      <c r="BP21" s="188"/>
      <c r="BQ21" s="188"/>
      <c r="BR21" s="188"/>
      <c r="BS21" s="188"/>
      <c r="BT21" s="188"/>
      <c r="BU21" s="188"/>
      <c r="BV21" s="188"/>
      <c r="BW21" s="188"/>
      <c r="BX21" s="188"/>
      <c r="BY21" s="189"/>
      <c r="BZ21" s="49"/>
    </row>
    <row r="22" spans="1:78" ht="6.75" customHeight="1">
      <c r="A22" s="197"/>
      <c r="B22" s="197"/>
      <c r="C22" s="197"/>
      <c r="D22" s="197"/>
      <c r="E22" s="197"/>
      <c r="F22" s="197"/>
      <c r="G22" s="197"/>
      <c r="H22" s="197"/>
      <c r="I22" s="197"/>
      <c r="J22" s="197"/>
      <c r="K22" s="197"/>
      <c r="L22" s="197"/>
      <c r="M22" s="197"/>
      <c r="N22" s="194"/>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6"/>
      <c r="AN22" s="250"/>
      <c r="AO22" s="251"/>
      <c r="AP22" s="251"/>
      <c r="AQ22" s="251"/>
      <c r="AR22" s="251"/>
      <c r="AS22" s="251"/>
      <c r="AT22" s="251"/>
      <c r="AU22" s="251"/>
      <c r="AV22" s="251"/>
      <c r="AW22" s="251"/>
      <c r="AX22" s="251"/>
      <c r="AY22" s="252"/>
      <c r="AZ22" s="190"/>
      <c r="BA22" s="188"/>
      <c r="BB22" s="188"/>
      <c r="BC22" s="188"/>
      <c r="BD22" s="188"/>
      <c r="BE22" s="188"/>
      <c r="BF22" s="188"/>
      <c r="BG22" s="188"/>
      <c r="BH22" s="188"/>
      <c r="BI22" s="188"/>
      <c r="BJ22" s="188"/>
      <c r="BK22" s="188"/>
      <c r="BL22" s="188"/>
      <c r="BM22" s="188"/>
      <c r="BN22" s="188"/>
      <c r="BO22" s="188"/>
      <c r="BP22" s="188"/>
      <c r="BQ22" s="188"/>
      <c r="BR22" s="188"/>
      <c r="BS22" s="188"/>
      <c r="BT22" s="188"/>
      <c r="BU22" s="188"/>
      <c r="BV22" s="188"/>
      <c r="BW22" s="188"/>
      <c r="BX22" s="188"/>
      <c r="BY22" s="189"/>
    </row>
    <row r="23" spans="1:78" ht="6.75" customHeight="1">
      <c r="A23" s="197"/>
      <c r="B23" s="197"/>
      <c r="C23" s="197"/>
      <c r="D23" s="197"/>
      <c r="E23" s="197"/>
      <c r="F23" s="197"/>
      <c r="G23" s="197"/>
      <c r="H23" s="197"/>
      <c r="I23" s="197"/>
      <c r="J23" s="197"/>
      <c r="K23" s="197"/>
      <c r="L23" s="197"/>
      <c r="M23" s="197"/>
      <c r="N23" s="194"/>
      <c r="O23" s="195"/>
      <c r="P23" s="195"/>
      <c r="Q23" s="195"/>
      <c r="R23" s="195"/>
      <c r="S23" s="195"/>
      <c r="T23" s="195"/>
      <c r="U23" s="195"/>
      <c r="V23" s="195"/>
      <c r="W23" s="195"/>
      <c r="X23" s="195"/>
      <c r="Y23" s="195"/>
      <c r="Z23" s="195"/>
      <c r="AA23" s="195"/>
      <c r="AB23" s="195"/>
      <c r="AC23" s="195"/>
      <c r="AD23" s="195"/>
      <c r="AE23" s="195"/>
      <c r="AF23" s="195"/>
      <c r="AG23" s="195"/>
      <c r="AH23" s="195"/>
      <c r="AI23" s="195"/>
      <c r="AJ23" s="195"/>
      <c r="AK23" s="195"/>
      <c r="AL23" s="195"/>
      <c r="AM23" s="196"/>
      <c r="AN23" s="250"/>
      <c r="AO23" s="251"/>
      <c r="AP23" s="251"/>
      <c r="AQ23" s="251"/>
      <c r="AR23" s="251"/>
      <c r="AS23" s="251"/>
      <c r="AT23" s="251"/>
      <c r="AU23" s="251"/>
      <c r="AV23" s="251"/>
      <c r="AW23" s="251"/>
      <c r="AX23" s="251"/>
      <c r="AY23" s="252"/>
      <c r="AZ23" s="190"/>
      <c r="BA23" s="188"/>
      <c r="BB23" s="188"/>
      <c r="BC23" s="188"/>
      <c r="BD23" s="188"/>
      <c r="BE23" s="188"/>
      <c r="BF23" s="188"/>
      <c r="BG23" s="188"/>
      <c r="BH23" s="188"/>
      <c r="BI23" s="188"/>
      <c r="BJ23" s="188"/>
      <c r="BK23" s="188"/>
      <c r="BL23" s="188"/>
      <c r="BM23" s="188"/>
      <c r="BN23" s="188"/>
      <c r="BO23" s="188"/>
      <c r="BP23" s="188"/>
      <c r="BQ23" s="188"/>
      <c r="BR23" s="188"/>
      <c r="BS23" s="188"/>
      <c r="BT23" s="188"/>
      <c r="BU23" s="188"/>
      <c r="BV23" s="188"/>
      <c r="BW23" s="188"/>
      <c r="BX23" s="188"/>
      <c r="BY23" s="189"/>
    </row>
    <row r="24" spans="1:78" ht="6.75" customHeight="1">
      <c r="A24" s="198" t="s">
        <v>235</v>
      </c>
      <c r="B24" s="199"/>
      <c r="C24" s="199"/>
      <c r="D24" s="199"/>
      <c r="E24" s="199"/>
      <c r="F24" s="199"/>
      <c r="G24" s="199" t="s">
        <v>236</v>
      </c>
      <c r="H24" s="199"/>
      <c r="I24" s="199"/>
      <c r="J24" s="199"/>
      <c r="K24" s="199"/>
      <c r="L24" s="199"/>
      <c r="M24" s="204"/>
      <c r="N24" s="194"/>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5"/>
      <c r="AL24" s="195"/>
      <c r="AM24" s="196"/>
      <c r="AN24" s="250"/>
      <c r="AO24" s="251"/>
      <c r="AP24" s="251"/>
      <c r="AQ24" s="251"/>
      <c r="AR24" s="251"/>
      <c r="AS24" s="251"/>
      <c r="AT24" s="251"/>
      <c r="AU24" s="251"/>
      <c r="AV24" s="251"/>
      <c r="AW24" s="251"/>
      <c r="AX24" s="251"/>
      <c r="AY24" s="252"/>
      <c r="AZ24" s="190"/>
      <c r="BA24" s="188"/>
      <c r="BB24" s="188"/>
      <c r="BC24" s="188"/>
      <c r="BD24" s="188"/>
      <c r="BE24" s="188"/>
      <c r="BF24" s="188"/>
      <c r="BG24" s="188"/>
      <c r="BH24" s="188"/>
      <c r="BI24" s="188"/>
      <c r="BJ24" s="188"/>
      <c r="BK24" s="188"/>
      <c r="BL24" s="188"/>
      <c r="BM24" s="188"/>
      <c r="BN24" s="188"/>
      <c r="BO24" s="188"/>
      <c r="BP24" s="188"/>
      <c r="BQ24" s="188"/>
      <c r="BR24" s="188"/>
      <c r="BS24" s="188"/>
      <c r="BT24" s="188"/>
      <c r="BU24" s="188"/>
      <c r="BV24" s="188"/>
      <c r="BW24" s="188"/>
      <c r="BX24" s="188"/>
      <c r="BY24" s="189"/>
    </row>
    <row r="25" spans="1:78" ht="6.75" customHeight="1">
      <c r="A25" s="200"/>
      <c r="B25" s="201"/>
      <c r="C25" s="201"/>
      <c r="D25" s="201"/>
      <c r="E25" s="201"/>
      <c r="F25" s="201"/>
      <c r="G25" s="201"/>
      <c r="H25" s="201"/>
      <c r="I25" s="201"/>
      <c r="J25" s="201"/>
      <c r="K25" s="201"/>
      <c r="L25" s="201"/>
      <c r="M25" s="205"/>
      <c r="N25" s="194"/>
      <c r="O25" s="195"/>
      <c r="P25" s="195"/>
      <c r="Q25" s="195"/>
      <c r="R25" s="195"/>
      <c r="S25" s="195"/>
      <c r="T25" s="195"/>
      <c r="U25" s="195"/>
      <c r="V25" s="195"/>
      <c r="W25" s="195"/>
      <c r="X25" s="195"/>
      <c r="Y25" s="195"/>
      <c r="Z25" s="195"/>
      <c r="AA25" s="195"/>
      <c r="AB25" s="195"/>
      <c r="AC25" s="195"/>
      <c r="AD25" s="195"/>
      <c r="AE25" s="195"/>
      <c r="AF25" s="195"/>
      <c r="AG25" s="195"/>
      <c r="AH25" s="195"/>
      <c r="AI25" s="195"/>
      <c r="AJ25" s="195"/>
      <c r="AK25" s="195"/>
      <c r="AL25" s="195"/>
      <c r="AM25" s="196"/>
      <c r="AN25" s="250"/>
      <c r="AO25" s="251"/>
      <c r="AP25" s="251"/>
      <c r="AQ25" s="251"/>
      <c r="AR25" s="251"/>
      <c r="AS25" s="251"/>
      <c r="AT25" s="251"/>
      <c r="AU25" s="251"/>
      <c r="AV25" s="251"/>
      <c r="AW25" s="251"/>
      <c r="AX25" s="251"/>
      <c r="AY25" s="252"/>
      <c r="AZ25" s="190"/>
      <c r="BA25" s="188"/>
      <c r="BB25" s="188"/>
      <c r="BC25" s="188"/>
      <c r="BD25" s="188"/>
      <c r="BE25" s="188"/>
      <c r="BF25" s="188"/>
      <c r="BG25" s="188"/>
      <c r="BH25" s="188"/>
      <c r="BI25" s="188"/>
      <c r="BJ25" s="188"/>
      <c r="BK25" s="188"/>
      <c r="BL25" s="188"/>
      <c r="BM25" s="188"/>
      <c r="BN25" s="188"/>
      <c r="BO25" s="188"/>
      <c r="BP25" s="188"/>
      <c r="BQ25" s="188"/>
      <c r="BR25" s="188"/>
      <c r="BS25" s="188"/>
      <c r="BT25" s="188"/>
      <c r="BU25" s="188"/>
      <c r="BV25" s="188"/>
      <c r="BW25" s="188"/>
      <c r="BX25" s="188"/>
      <c r="BY25" s="189"/>
    </row>
    <row r="26" spans="1:78" ht="6.75" customHeight="1">
      <c r="A26" s="202"/>
      <c r="B26" s="203"/>
      <c r="C26" s="203"/>
      <c r="D26" s="203"/>
      <c r="E26" s="203"/>
      <c r="F26" s="203"/>
      <c r="G26" s="203"/>
      <c r="H26" s="203"/>
      <c r="I26" s="203"/>
      <c r="J26" s="203"/>
      <c r="K26" s="203"/>
      <c r="L26" s="203"/>
      <c r="M26" s="206"/>
      <c r="N26" s="194"/>
      <c r="O26" s="195"/>
      <c r="P26" s="195"/>
      <c r="Q26" s="195"/>
      <c r="R26" s="195"/>
      <c r="S26" s="195"/>
      <c r="T26" s="195"/>
      <c r="U26" s="195"/>
      <c r="V26" s="195"/>
      <c r="W26" s="195"/>
      <c r="X26" s="195"/>
      <c r="Y26" s="195"/>
      <c r="Z26" s="195"/>
      <c r="AA26" s="195"/>
      <c r="AB26" s="195"/>
      <c r="AC26" s="195"/>
      <c r="AD26" s="195"/>
      <c r="AE26" s="195"/>
      <c r="AF26" s="195"/>
      <c r="AG26" s="195"/>
      <c r="AH26" s="195"/>
      <c r="AI26" s="195"/>
      <c r="AJ26" s="195"/>
      <c r="AK26" s="195"/>
      <c r="AL26" s="195"/>
      <c r="AM26" s="196"/>
      <c r="AN26" s="253"/>
      <c r="AO26" s="254"/>
      <c r="AP26" s="254"/>
      <c r="AQ26" s="254"/>
      <c r="AR26" s="254"/>
      <c r="AS26" s="254"/>
      <c r="AT26" s="254"/>
      <c r="AU26" s="254"/>
      <c r="AV26" s="254"/>
      <c r="AW26" s="254"/>
      <c r="AX26" s="254"/>
      <c r="AY26" s="255"/>
      <c r="AZ26" s="191"/>
      <c r="BA26" s="192"/>
      <c r="BB26" s="192"/>
      <c r="BC26" s="192"/>
      <c r="BD26" s="192"/>
      <c r="BE26" s="192"/>
      <c r="BF26" s="192"/>
      <c r="BG26" s="192"/>
      <c r="BH26" s="192"/>
      <c r="BI26" s="192"/>
      <c r="BJ26" s="192"/>
      <c r="BK26" s="192"/>
      <c r="BL26" s="192"/>
      <c r="BM26" s="192"/>
      <c r="BN26" s="192"/>
      <c r="BO26" s="192"/>
      <c r="BP26" s="192"/>
      <c r="BQ26" s="192"/>
      <c r="BR26" s="192"/>
      <c r="BS26" s="192"/>
      <c r="BT26" s="192"/>
      <c r="BU26" s="192"/>
      <c r="BV26" s="192"/>
      <c r="BW26" s="192"/>
      <c r="BX26" s="192"/>
      <c r="BY26" s="193"/>
    </row>
    <row r="27" spans="1:78" ht="6.75" customHeight="1">
      <c r="A27" s="245"/>
      <c r="B27" s="245"/>
      <c r="C27" s="245"/>
      <c r="D27" s="245"/>
      <c r="E27" s="245"/>
      <c r="F27" s="245"/>
      <c r="G27" s="245"/>
      <c r="H27" s="245"/>
      <c r="I27" s="245"/>
      <c r="J27" s="245"/>
      <c r="K27" s="245"/>
      <c r="L27" s="245"/>
      <c r="M27" s="245"/>
      <c r="N27" s="246"/>
      <c r="O27" s="246"/>
      <c r="P27" s="246"/>
      <c r="Q27" s="246"/>
      <c r="R27" s="246"/>
      <c r="S27" s="246"/>
      <c r="T27" s="246"/>
      <c r="U27" s="246"/>
      <c r="V27" s="246"/>
      <c r="W27" s="246"/>
      <c r="X27" s="246"/>
      <c r="Y27" s="246"/>
      <c r="Z27" s="246"/>
      <c r="AA27" s="246"/>
      <c r="AB27" s="246"/>
      <c r="AC27" s="246"/>
      <c r="AD27" s="246"/>
      <c r="AE27" s="246"/>
      <c r="AF27" s="246"/>
      <c r="AG27" s="246"/>
      <c r="AH27" s="246"/>
      <c r="AI27" s="246"/>
      <c r="AJ27" s="246"/>
      <c r="AK27" s="246"/>
      <c r="AL27" s="246"/>
      <c r="AM27" s="246"/>
      <c r="AN27" s="247" t="s">
        <v>9</v>
      </c>
      <c r="AO27" s="248"/>
      <c r="AP27" s="248"/>
      <c r="AQ27" s="248"/>
      <c r="AR27" s="248"/>
      <c r="AS27" s="248"/>
      <c r="AT27" s="248"/>
      <c r="AU27" s="248"/>
      <c r="AV27" s="248"/>
      <c r="AW27" s="248"/>
      <c r="AX27" s="248"/>
      <c r="AY27" s="249"/>
      <c r="AZ27" s="266" t="s">
        <v>237</v>
      </c>
      <c r="BA27" s="267"/>
      <c r="BB27" s="267"/>
      <c r="BC27" s="267"/>
      <c r="BD27" s="267"/>
      <c r="BE27" s="268"/>
      <c r="BF27" s="256"/>
      <c r="BG27" s="257"/>
      <c r="BH27" s="257"/>
      <c r="BI27" s="257"/>
      <c r="BJ27" s="257"/>
      <c r="BK27" s="257"/>
      <c r="BL27" s="257"/>
      <c r="BM27" s="257"/>
      <c r="BN27" s="257"/>
      <c r="BO27" s="257"/>
      <c r="BP27" s="257"/>
      <c r="BQ27" s="257"/>
      <c r="BR27" s="257"/>
      <c r="BS27" s="257"/>
      <c r="BT27" s="257"/>
      <c r="BU27" s="257"/>
      <c r="BV27" s="257"/>
      <c r="BW27" s="257"/>
      <c r="BX27" s="257"/>
      <c r="BY27" s="258"/>
    </row>
    <row r="28" spans="1:78" ht="6.75" customHeight="1">
      <c r="A28" s="245"/>
      <c r="B28" s="245"/>
      <c r="C28" s="245"/>
      <c r="D28" s="245"/>
      <c r="E28" s="245"/>
      <c r="F28" s="245"/>
      <c r="G28" s="245"/>
      <c r="H28" s="245"/>
      <c r="I28" s="245"/>
      <c r="J28" s="245"/>
      <c r="K28" s="245"/>
      <c r="L28" s="245"/>
      <c r="M28" s="245"/>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50"/>
      <c r="AO28" s="251"/>
      <c r="AP28" s="251"/>
      <c r="AQ28" s="251"/>
      <c r="AR28" s="251"/>
      <c r="AS28" s="251"/>
      <c r="AT28" s="251"/>
      <c r="AU28" s="251"/>
      <c r="AV28" s="251"/>
      <c r="AW28" s="251"/>
      <c r="AX28" s="251"/>
      <c r="AY28" s="252"/>
      <c r="AZ28" s="269"/>
      <c r="BA28" s="270"/>
      <c r="BB28" s="270"/>
      <c r="BC28" s="270"/>
      <c r="BD28" s="270"/>
      <c r="BE28" s="271"/>
      <c r="BF28" s="259"/>
      <c r="BG28" s="260"/>
      <c r="BH28" s="260"/>
      <c r="BI28" s="260"/>
      <c r="BJ28" s="260"/>
      <c r="BK28" s="260"/>
      <c r="BL28" s="260"/>
      <c r="BM28" s="260"/>
      <c r="BN28" s="260"/>
      <c r="BO28" s="260"/>
      <c r="BP28" s="260"/>
      <c r="BQ28" s="260"/>
      <c r="BR28" s="260"/>
      <c r="BS28" s="260"/>
      <c r="BT28" s="260"/>
      <c r="BU28" s="260"/>
      <c r="BV28" s="260"/>
      <c r="BW28" s="260"/>
      <c r="BX28" s="260"/>
      <c r="BY28" s="261"/>
    </row>
    <row r="29" spans="1:78" ht="6.75" customHeight="1">
      <c r="A29" s="272"/>
      <c r="B29" s="272"/>
      <c r="C29" s="272"/>
      <c r="D29" s="272"/>
      <c r="E29" s="272"/>
      <c r="F29" s="272"/>
      <c r="G29" s="272"/>
      <c r="H29" s="272"/>
      <c r="I29" s="272"/>
      <c r="J29" s="272"/>
      <c r="K29" s="272"/>
      <c r="L29" s="272"/>
      <c r="M29" s="272"/>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50"/>
      <c r="AO29" s="251"/>
      <c r="AP29" s="251"/>
      <c r="AQ29" s="251"/>
      <c r="AR29" s="251"/>
      <c r="AS29" s="251"/>
      <c r="AT29" s="251"/>
      <c r="AU29" s="251"/>
      <c r="AV29" s="251"/>
      <c r="AW29" s="251"/>
      <c r="AX29" s="251"/>
      <c r="AY29" s="252"/>
      <c r="AZ29" s="273" t="s">
        <v>11</v>
      </c>
      <c r="BA29" s="274"/>
      <c r="BB29" s="274"/>
      <c r="BC29" s="274"/>
      <c r="BD29" s="274"/>
      <c r="BE29" s="275"/>
      <c r="BF29" s="256"/>
      <c r="BG29" s="257"/>
      <c r="BH29" s="257"/>
      <c r="BI29" s="257"/>
      <c r="BJ29" s="257"/>
      <c r="BK29" s="257"/>
      <c r="BL29" s="257"/>
      <c r="BM29" s="257"/>
      <c r="BN29" s="257"/>
      <c r="BO29" s="257"/>
      <c r="BP29" s="257"/>
      <c r="BQ29" s="257"/>
      <c r="BR29" s="257"/>
      <c r="BS29" s="257"/>
      <c r="BT29" s="257"/>
      <c r="BU29" s="257"/>
      <c r="BV29" s="257"/>
      <c r="BW29" s="257"/>
      <c r="BX29" s="257"/>
      <c r="BY29" s="258"/>
    </row>
    <row r="30" spans="1:78" ht="6.75" customHeight="1">
      <c r="A30" s="272"/>
      <c r="B30" s="272"/>
      <c r="C30" s="272"/>
      <c r="D30" s="272"/>
      <c r="E30" s="272"/>
      <c r="F30" s="272"/>
      <c r="G30" s="272"/>
      <c r="H30" s="272"/>
      <c r="I30" s="272"/>
      <c r="J30" s="272"/>
      <c r="K30" s="272"/>
      <c r="L30" s="272"/>
      <c r="M30" s="272"/>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45"/>
      <c r="AL30" s="245"/>
      <c r="AM30" s="245"/>
      <c r="AN30" s="250"/>
      <c r="AO30" s="251"/>
      <c r="AP30" s="251"/>
      <c r="AQ30" s="251"/>
      <c r="AR30" s="251"/>
      <c r="AS30" s="251"/>
      <c r="AT30" s="251"/>
      <c r="AU30" s="251"/>
      <c r="AV30" s="251"/>
      <c r="AW30" s="251"/>
      <c r="AX30" s="251"/>
      <c r="AY30" s="252"/>
      <c r="AZ30" s="276"/>
      <c r="BA30" s="277"/>
      <c r="BB30" s="277"/>
      <c r="BC30" s="277"/>
      <c r="BD30" s="277"/>
      <c r="BE30" s="278"/>
      <c r="BF30" s="259"/>
      <c r="BG30" s="260"/>
      <c r="BH30" s="260"/>
      <c r="BI30" s="260"/>
      <c r="BJ30" s="260"/>
      <c r="BK30" s="260"/>
      <c r="BL30" s="260"/>
      <c r="BM30" s="260"/>
      <c r="BN30" s="260"/>
      <c r="BO30" s="260"/>
      <c r="BP30" s="260"/>
      <c r="BQ30" s="260"/>
      <c r="BR30" s="260"/>
      <c r="BS30" s="260"/>
      <c r="BT30" s="260"/>
      <c r="BU30" s="260"/>
      <c r="BV30" s="260"/>
      <c r="BW30" s="260"/>
      <c r="BX30" s="260"/>
      <c r="BY30" s="261"/>
    </row>
    <row r="31" spans="1:78" ht="6.75" customHeight="1">
      <c r="A31" s="272"/>
      <c r="B31" s="272"/>
      <c r="C31" s="272"/>
      <c r="D31" s="272"/>
      <c r="E31" s="272"/>
      <c r="F31" s="272"/>
      <c r="G31" s="272"/>
      <c r="H31" s="272"/>
      <c r="I31" s="272"/>
      <c r="J31" s="272"/>
      <c r="K31" s="272"/>
      <c r="L31" s="272"/>
      <c r="M31" s="272"/>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50"/>
      <c r="AO31" s="251"/>
      <c r="AP31" s="251"/>
      <c r="AQ31" s="251"/>
      <c r="AR31" s="251"/>
      <c r="AS31" s="251"/>
      <c r="AT31" s="251"/>
      <c r="AU31" s="251"/>
      <c r="AV31" s="251"/>
      <c r="AW31" s="251"/>
      <c r="AX31" s="251"/>
      <c r="AY31" s="252"/>
      <c r="AZ31" s="279" t="s">
        <v>12</v>
      </c>
      <c r="BA31" s="279"/>
      <c r="BB31" s="279"/>
      <c r="BC31" s="279"/>
      <c r="BD31" s="279"/>
      <c r="BE31" s="279"/>
      <c r="BF31" s="280"/>
      <c r="BG31" s="280"/>
      <c r="BH31" s="280"/>
      <c r="BI31" s="280"/>
      <c r="BJ31" s="280"/>
      <c r="BK31" s="280"/>
      <c r="BL31" s="280"/>
      <c r="BM31" s="280"/>
      <c r="BN31" s="280"/>
      <c r="BO31" s="280"/>
      <c r="BP31" s="280"/>
      <c r="BQ31" s="280"/>
      <c r="BR31" s="280"/>
      <c r="BS31" s="280"/>
      <c r="BT31" s="280"/>
      <c r="BU31" s="280"/>
      <c r="BV31" s="280"/>
      <c r="BW31" s="280"/>
      <c r="BX31" s="280"/>
      <c r="BY31" s="280"/>
    </row>
    <row r="32" spans="1:78" ht="6.75" customHeight="1">
      <c r="A32" s="272"/>
      <c r="B32" s="272"/>
      <c r="C32" s="272"/>
      <c r="D32" s="272"/>
      <c r="E32" s="272"/>
      <c r="F32" s="272"/>
      <c r="G32" s="272"/>
      <c r="H32" s="272"/>
      <c r="I32" s="272"/>
      <c r="J32" s="272"/>
      <c r="K32" s="272"/>
      <c r="L32" s="272"/>
      <c r="M32" s="272"/>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245"/>
      <c r="AL32" s="245"/>
      <c r="AM32" s="245"/>
      <c r="AN32" s="250"/>
      <c r="AO32" s="251"/>
      <c r="AP32" s="251"/>
      <c r="AQ32" s="251"/>
      <c r="AR32" s="251"/>
      <c r="AS32" s="251"/>
      <c r="AT32" s="251"/>
      <c r="AU32" s="251"/>
      <c r="AV32" s="251"/>
      <c r="AW32" s="251"/>
      <c r="AX32" s="251"/>
      <c r="AY32" s="252"/>
      <c r="AZ32" s="279"/>
      <c r="BA32" s="279"/>
      <c r="BB32" s="279"/>
      <c r="BC32" s="279"/>
      <c r="BD32" s="279"/>
      <c r="BE32" s="279"/>
      <c r="BF32" s="280"/>
      <c r="BG32" s="280"/>
      <c r="BH32" s="280"/>
      <c r="BI32" s="280"/>
      <c r="BJ32" s="280"/>
      <c r="BK32" s="280"/>
      <c r="BL32" s="280"/>
      <c r="BM32" s="280"/>
      <c r="BN32" s="280"/>
      <c r="BO32" s="280"/>
      <c r="BP32" s="280"/>
      <c r="BQ32" s="280"/>
      <c r="BR32" s="280"/>
      <c r="BS32" s="280"/>
      <c r="BT32" s="280"/>
      <c r="BU32" s="280"/>
      <c r="BV32" s="280"/>
      <c r="BW32" s="280"/>
      <c r="BX32" s="280"/>
      <c r="BY32" s="280"/>
    </row>
    <row r="33" spans="1:78" ht="8.25" customHeight="1">
      <c r="A33" s="272"/>
      <c r="B33" s="272"/>
      <c r="C33" s="272"/>
      <c r="D33" s="272"/>
      <c r="E33" s="272"/>
      <c r="F33" s="272"/>
      <c r="G33" s="272"/>
      <c r="H33" s="272"/>
      <c r="I33" s="272"/>
      <c r="J33" s="272"/>
      <c r="K33" s="272"/>
      <c r="L33" s="272"/>
      <c r="M33" s="272"/>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245"/>
      <c r="AL33" s="245"/>
      <c r="AM33" s="245"/>
      <c r="AN33" s="250"/>
      <c r="AO33" s="251"/>
      <c r="AP33" s="251"/>
      <c r="AQ33" s="251"/>
      <c r="AR33" s="251"/>
      <c r="AS33" s="251"/>
      <c r="AT33" s="251"/>
      <c r="AU33" s="251"/>
      <c r="AV33" s="251"/>
      <c r="AW33" s="251"/>
      <c r="AX33" s="251"/>
      <c r="AY33" s="252"/>
      <c r="AZ33" s="279" t="s">
        <v>14</v>
      </c>
      <c r="BA33" s="279"/>
      <c r="BB33" s="279"/>
      <c r="BC33" s="279"/>
      <c r="BD33" s="279"/>
      <c r="BE33" s="279"/>
      <c r="BF33" s="280"/>
      <c r="BG33" s="280"/>
      <c r="BH33" s="280"/>
      <c r="BI33" s="280"/>
      <c r="BJ33" s="280"/>
      <c r="BK33" s="280"/>
      <c r="BL33" s="280"/>
      <c r="BM33" s="280"/>
      <c r="BN33" s="280"/>
      <c r="BO33" s="280"/>
      <c r="BP33" s="280"/>
      <c r="BQ33" s="280"/>
      <c r="BR33" s="280"/>
      <c r="BS33" s="280"/>
      <c r="BT33" s="280"/>
      <c r="BU33" s="280"/>
      <c r="BV33" s="280"/>
      <c r="BW33" s="280"/>
      <c r="BX33" s="280"/>
      <c r="BY33" s="280"/>
    </row>
    <row r="34" spans="1:78" ht="6.75" customHeight="1">
      <c r="A34" s="272"/>
      <c r="B34" s="272"/>
      <c r="C34" s="272"/>
      <c r="D34" s="272"/>
      <c r="E34" s="272"/>
      <c r="F34" s="272"/>
      <c r="G34" s="272"/>
      <c r="H34" s="272"/>
      <c r="I34" s="272"/>
      <c r="J34" s="272"/>
      <c r="K34" s="272"/>
      <c r="L34" s="272"/>
      <c r="M34" s="272"/>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245"/>
      <c r="AL34" s="245"/>
      <c r="AM34" s="245"/>
      <c r="AN34" s="253"/>
      <c r="AO34" s="254"/>
      <c r="AP34" s="254"/>
      <c r="AQ34" s="254"/>
      <c r="AR34" s="254"/>
      <c r="AS34" s="254"/>
      <c r="AT34" s="254"/>
      <c r="AU34" s="254"/>
      <c r="AV34" s="254"/>
      <c r="AW34" s="254"/>
      <c r="AX34" s="254"/>
      <c r="AY34" s="255"/>
      <c r="AZ34" s="279"/>
      <c r="BA34" s="279"/>
      <c r="BB34" s="279"/>
      <c r="BC34" s="279"/>
      <c r="BD34" s="279"/>
      <c r="BE34" s="279"/>
      <c r="BF34" s="280"/>
      <c r="BG34" s="280"/>
      <c r="BH34" s="280"/>
      <c r="BI34" s="280"/>
      <c r="BJ34" s="280"/>
      <c r="BK34" s="280"/>
      <c r="BL34" s="280"/>
      <c r="BM34" s="280"/>
      <c r="BN34" s="280"/>
      <c r="BO34" s="280"/>
      <c r="BP34" s="280"/>
      <c r="BQ34" s="280"/>
      <c r="BR34" s="280"/>
      <c r="BS34" s="280"/>
      <c r="BT34" s="280"/>
      <c r="BU34" s="280"/>
      <c r="BV34" s="280"/>
      <c r="BW34" s="280"/>
      <c r="BX34" s="280"/>
      <c r="BY34" s="280"/>
    </row>
    <row r="35" spans="1:78" ht="6.75" customHeight="1">
      <c r="A35" s="245"/>
      <c r="B35" s="245"/>
      <c r="C35" s="245"/>
      <c r="D35" s="245"/>
      <c r="E35" s="245"/>
      <c r="F35" s="245"/>
      <c r="G35" s="245"/>
      <c r="H35" s="245"/>
      <c r="I35" s="245"/>
      <c r="J35" s="245"/>
      <c r="K35" s="245"/>
      <c r="L35" s="245"/>
      <c r="M35" s="245"/>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246"/>
      <c r="AL35" s="246"/>
      <c r="AM35" s="246"/>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row>
    <row r="36" spans="1:78" ht="6.75" customHeight="1">
      <c r="A36" s="245"/>
      <c r="B36" s="245"/>
      <c r="C36" s="245"/>
      <c r="D36" s="245"/>
      <c r="E36" s="245"/>
      <c r="F36" s="245"/>
      <c r="G36" s="245"/>
      <c r="H36" s="245"/>
      <c r="I36" s="245"/>
      <c r="J36" s="245"/>
      <c r="K36" s="245"/>
      <c r="L36" s="245"/>
      <c r="M36" s="245"/>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row>
    <row r="37" spans="1:78" ht="7.5" customHeight="1">
      <c r="A37" s="282" t="s">
        <v>158</v>
      </c>
      <c r="B37" s="282"/>
      <c r="C37" s="282"/>
      <c r="D37" s="282"/>
      <c r="E37" s="282"/>
      <c r="F37" s="282"/>
      <c r="G37" s="282"/>
      <c r="H37" s="282"/>
      <c r="I37" s="282"/>
      <c r="J37" s="282"/>
      <c r="K37" s="282"/>
      <c r="L37" s="282"/>
      <c r="M37" s="282"/>
      <c r="N37" s="282"/>
      <c r="O37" s="282"/>
      <c r="P37" s="282"/>
      <c r="Q37" s="50"/>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51"/>
    </row>
    <row r="38" spans="1:78" ht="6.75" customHeight="1">
      <c r="A38" s="282"/>
      <c r="B38" s="282"/>
      <c r="C38" s="282"/>
      <c r="D38" s="282"/>
      <c r="E38" s="282"/>
      <c r="F38" s="282"/>
      <c r="G38" s="282"/>
      <c r="H38" s="282"/>
      <c r="I38" s="282"/>
      <c r="J38" s="282"/>
      <c r="K38" s="282"/>
      <c r="L38" s="282"/>
      <c r="M38" s="282"/>
      <c r="N38" s="282"/>
      <c r="O38" s="282"/>
      <c r="P38" s="282"/>
      <c r="Q38" s="50"/>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51"/>
    </row>
    <row r="39" spans="1:78" ht="6.75" customHeight="1" thickBot="1">
      <c r="A39" s="282"/>
      <c r="B39" s="282"/>
      <c r="C39" s="282"/>
      <c r="D39" s="282"/>
      <c r="E39" s="282"/>
      <c r="F39" s="282"/>
      <c r="G39" s="282"/>
      <c r="H39" s="282"/>
      <c r="I39" s="282"/>
      <c r="J39" s="282"/>
      <c r="K39" s="282"/>
      <c r="L39" s="282"/>
      <c r="M39" s="282"/>
      <c r="N39" s="282"/>
      <c r="O39" s="282"/>
      <c r="P39" s="282"/>
      <c r="Q39" s="50"/>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51"/>
    </row>
    <row r="40" spans="1:78" ht="30.75" customHeight="1" thickBot="1">
      <c r="A40" s="283" t="s">
        <v>240</v>
      </c>
      <c r="B40" s="284"/>
      <c r="C40" s="284"/>
      <c r="D40" s="284"/>
      <c r="E40" s="284"/>
      <c r="F40" s="284"/>
      <c r="G40" s="284"/>
      <c r="H40" s="284"/>
      <c r="I40" s="284"/>
      <c r="J40" s="284" t="s">
        <v>155</v>
      </c>
      <c r="K40" s="284"/>
      <c r="L40" s="284"/>
      <c r="M40" s="285"/>
      <c r="N40" s="286">
        <f>'【総額及び平均額】賃上げ支援事業請求額内訳（法人単位）'!K7</f>
        <v>0</v>
      </c>
      <c r="O40" s="287"/>
      <c r="P40" s="287"/>
      <c r="Q40" s="287"/>
      <c r="R40" s="287"/>
      <c r="S40" s="287"/>
      <c r="T40" s="287"/>
      <c r="U40" s="287"/>
      <c r="V40" s="287"/>
      <c r="W40" s="288"/>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2"/>
      <c r="BO40" s="52"/>
      <c r="BP40" s="52"/>
      <c r="BQ40" s="52"/>
      <c r="BR40" s="52"/>
      <c r="BS40" s="52"/>
      <c r="BT40" s="52"/>
      <c r="BU40" s="52"/>
      <c r="BV40" s="52"/>
      <c r="BW40" s="52"/>
      <c r="BX40" s="52"/>
      <c r="BY40" s="52"/>
      <c r="BZ40" s="53"/>
    </row>
    <row r="41" spans="1:78" ht="30.75" customHeight="1" thickBot="1">
      <c r="A41" s="283" t="s">
        <v>241</v>
      </c>
      <c r="B41" s="284"/>
      <c r="C41" s="284"/>
      <c r="D41" s="284"/>
      <c r="E41" s="284"/>
      <c r="F41" s="284"/>
      <c r="G41" s="284"/>
      <c r="H41" s="284"/>
      <c r="I41" s="284"/>
      <c r="J41" s="284" t="s">
        <v>155</v>
      </c>
      <c r="K41" s="284"/>
      <c r="L41" s="284"/>
      <c r="M41" s="285"/>
      <c r="N41" s="286">
        <f>'物価支援事業（請求額内訳）（法人単位）'!E49</f>
        <v>0</v>
      </c>
      <c r="O41" s="287"/>
      <c r="P41" s="287"/>
      <c r="Q41" s="287"/>
      <c r="R41" s="287"/>
      <c r="S41" s="287"/>
      <c r="T41" s="287"/>
      <c r="U41" s="287"/>
      <c r="V41" s="287"/>
      <c r="W41" s="288"/>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3"/>
    </row>
    <row r="42" spans="1:78" ht="29.25" customHeight="1" thickBot="1">
      <c r="A42" s="283" t="s">
        <v>15</v>
      </c>
      <c r="B42" s="284"/>
      <c r="C42" s="284"/>
      <c r="D42" s="284"/>
      <c r="E42" s="284"/>
      <c r="F42" s="284"/>
      <c r="G42" s="284"/>
      <c r="H42" s="284"/>
      <c r="I42" s="284"/>
      <c r="J42" s="284" t="s">
        <v>155</v>
      </c>
      <c r="K42" s="284"/>
      <c r="L42" s="284"/>
      <c r="M42" s="285"/>
      <c r="N42" s="286" cm="1">
        <f t="array" ref="N42">SUM(IFERROR(N40:W41,0))</f>
        <v>0</v>
      </c>
      <c r="O42" s="287"/>
      <c r="P42" s="287"/>
      <c r="Q42" s="287"/>
      <c r="R42" s="287"/>
      <c r="S42" s="287"/>
      <c r="T42" s="287"/>
      <c r="U42" s="287"/>
      <c r="V42" s="287"/>
      <c r="W42" s="288"/>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3"/>
    </row>
    <row r="43" spans="1:78" ht="8.25"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2"/>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2"/>
      <c r="BJ43" s="54"/>
      <c r="BK43" s="54"/>
      <c r="BL43" s="54"/>
      <c r="BM43" s="54"/>
      <c r="BN43" s="54"/>
      <c r="BO43" s="54"/>
      <c r="BP43" s="54"/>
      <c r="BQ43" s="54"/>
      <c r="BR43" s="54"/>
      <c r="BS43" s="54"/>
      <c r="BT43" s="54"/>
      <c r="BU43" s="54"/>
      <c r="BV43" s="54"/>
      <c r="BW43" s="54"/>
      <c r="BX43" s="54"/>
      <c r="BY43" s="54"/>
    </row>
    <row r="44" spans="1:78" ht="8.25" customHeight="1">
      <c r="A44" s="289" t="s">
        <v>16</v>
      </c>
      <c r="B44" s="289"/>
      <c r="C44" s="289"/>
      <c r="D44" s="289"/>
      <c r="E44" s="289"/>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52"/>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2"/>
      <c r="BJ44" s="54"/>
      <c r="BK44" s="54"/>
      <c r="BL44" s="54"/>
      <c r="BM44" s="54"/>
      <c r="BN44" s="54"/>
      <c r="BO44" s="54"/>
      <c r="BP44" s="54"/>
      <c r="BQ44" s="54"/>
      <c r="BR44" s="54"/>
      <c r="BS44" s="54"/>
      <c r="BT44" s="54"/>
      <c r="BU44" s="54"/>
      <c r="BV44" s="54"/>
      <c r="BW44" s="54"/>
      <c r="BX44" s="54"/>
      <c r="BY44" s="54"/>
    </row>
    <row r="45" spans="1:78" ht="16.5" customHeight="1">
      <c r="A45" s="289"/>
      <c r="B45" s="289"/>
      <c r="C45" s="289"/>
      <c r="D45" s="289"/>
      <c r="E45" s="289"/>
      <c r="F45" s="289"/>
      <c r="G45" s="289"/>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52"/>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2"/>
      <c r="BJ45" s="54"/>
      <c r="BK45" s="54"/>
      <c r="BL45" s="54"/>
      <c r="BM45" s="54"/>
      <c r="BN45" s="54"/>
      <c r="BO45" s="54"/>
      <c r="BP45" s="54"/>
      <c r="BQ45" s="54"/>
      <c r="BR45" s="54"/>
      <c r="BS45" s="54"/>
      <c r="BT45" s="54"/>
      <c r="BU45" s="54"/>
      <c r="BV45" s="54"/>
      <c r="BW45" s="54"/>
      <c r="BX45" s="54"/>
      <c r="BY45" s="54"/>
    </row>
    <row r="46" spans="1:78" ht="8.25" customHeight="1">
      <c r="A46" s="290"/>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52"/>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2"/>
      <c r="BJ46" s="54"/>
      <c r="BK46" s="54"/>
      <c r="BL46" s="54"/>
      <c r="BM46" s="54"/>
      <c r="BN46" s="54"/>
      <c r="BO46" s="54"/>
      <c r="BP46" s="54"/>
      <c r="BQ46" s="54"/>
      <c r="BR46" s="54"/>
      <c r="BS46" s="54"/>
      <c r="BT46" s="54"/>
      <c r="BU46" s="54"/>
      <c r="BV46" s="54"/>
      <c r="BW46" s="54"/>
      <c r="BX46" s="54"/>
      <c r="BY46" s="54"/>
    </row>
    <row r="47" spans="1:78" ht="12.75" customHeight="1">
      <c r="A47" s="247" t="s">
        <v>17</v>
      </c>
      <c r="B47" s="248"/>
      <c r="C47" s="248"/>
      <c r="D47" s="248"/>
      <c r="E47" s="248"/>
      <c r="F47" s="248"/>
      <c r="G47" s="248"/>
      <c r="H47" s="248"/>
      <c r="I47" s="248"/>
      <c r="J47" s="248"/>
      <c r="K47" s="248"/>
      <c r="L47" s="248"/>
      <c r="M47" s="249"/>
      <c r="N47" s="291"/>
      <c r="O47" s="237"/>
      <c r="P47" s="237"/>
      <c r="Q47" s="237"/>
      <c r="R47" s="237"/>
      <c r="S47" s="237"/>
      <c r="T47" s="237"/>
      <c r="U47" s="237"/>
      <c r="V47" s="237"/>
      <c r="W47" s="237"/>
      <c r="X47" s="237"/>
      <c r="Y47" s="237"/>
      <c r="Z47" s="237"/>
      <c r="AA47" s="237"/>
      <c r="AB47" s="294" t="s">
        <v>18</v>
      </c>
      <c r="AC47" s="295"/>
      <c r="AD47" s="295"/>
      <c r="AE47" s="295"/>
      <c r="AF47" s="295"/>
      <c r="AG47" s="295"/>
      <c r="AH47" s="296"/>
      <c r="AI47" s="318"/>
      <c r="AJ47" s="319"/>
      <c r="AK47" s="319"/>
      <c r="AL47" s="319"/>
      <c r="AM47" s="319"/>
      <c r="AN47" s="319"/>
      <c r="AO47" s="319"/>
      <c r="AP47" s="347"/>
      <c r="AQ47" s="247" t="s">
        <v>19</v>
      </c>
      <c r="AR47" s="248"/>
      <c r="AS47" s="248"/>
      <c r="AT47" s="248"/>
      <c r="AU47" s="248"/>
      <c r="AV47" s="248"/>
      <c r="AW47" s="248"/>
      <c r="AX47" s="248"/>
      <c r="AY47" s="248"/>
      <c r="AZ47" s="248"/>
      <c r="BA47" s="249"/>
      <c r="BB47" s="291"/>
      <c r="BC47" s="237"/>
      <c r="BD47" s="237"/>
      <c r="BE47" s="237"/>
      <c r="BF47" s="237"/>
      <c r="BG47" s="237"/>
      <c r="BH47" s="237"/>
      <c r="BI47" s="237"/>
      <c r="BJ47" s="237"/>
      <c r="BK47" s="237"/>
      <c r="BL47" s="237"/>
      <c r="BM47" s="350"/>
      <c r="BN47" s="294" t="s">
        <v>20</v>
      </c>
      <c r="BO47" s="295"/>
      <c r="BP47" s="295"/>
      <c r="BQ47" s="295"/>
      <c r="BR47" s="295"/>
      <c r="BS47" s="296"/>
      <c r="BT47" s="318"/>
      <c r="BU47" s="319"/>
      <c r="BV47" s="319"/>
      <c r="BW47" s="319"/>
      <c r="BX47" s="319"/>
      <c r="BY47" s="347"/>
    </row>
    <row r="48" spans="1:78" ht="12.75" customHeight="1">
      <c r="A48" s="250"/>
      <c r="B48" s="251"/>
      <c r="C48" s="251"/>
      <c r="D48" s="251"/>
      <c r="E48" s="251"/>
      <c r="F48" s="251"/>
      <c r="G48" s="251"/>
      <c r="H48" s="251"/>
      <c r="I48" s="251"/>
      <c r="J48" s="251"/>
      <c r="K48" s="251"/>
      <c r="L48" s="251"/>
      <c r="M48" s="252"/>
      <c r="N48" s="292"/>
      <c r="O48" s="238"/>
      <c r="P48" s="238"/>
      <c r="Q48" s="238"/>
      <c r="R48" s="238"/>
      <c r="S48" s="238"/>
      <c r="T48" s="238"/>
      <c r="U48" s="238"/>
      <c r="V48" s="238"/>
      <c r="W48" s="238"/>
      <c r="X48" s="238"/>
      <c r="Y48" s="238"/>
      <c r="Z48" s="238"/>
      <c r="AA48" s="238"/>
      <c r="AB48" s="297"/>
      <c r="AC48" s="298"/>
      <c r="AD48" s="298"/>
      <c r="AE48" s="298"/>
      <c r="AF48" s="298"/>
      <c r="AG48" s="298"/>
      <c r="AH48" s="299"/>
      <c r="AI48" s="320"/>
      <c r="AJ48" s="321"/>
      <c r="AK48" s="321"/>
      <c r="AL48" s="321"/>
      <c r="AM48" s="321"/>
      <c r="AN48" s="321"/>
      <c r="AO48" s="321"/>
      <c r="AP48" s="348"/>
      <c r="AQ48" s="250"/>
      <c r="AR48" s="251"/>
      <c r="AS48" s="251"/>
      <c r="AT48" s="251"/>
      <c r="AU48" s="251"/>
      <c r="AV48" s="251"/>
      <c r="AW48" s="251"/>
      <c r="AX48" s="251"/>
      <c r="AY48" s="251"/>
      <c r="AZ48" s="251"/>
      <c r="BA48" s="252"/>
      <c r="BB48" s="292"/>
      <c r="BC48" s="238"/>
      <c r="BD48" s="238"/>
      <c r="BE48" s="238"/>
      <c r="BF48" s="238"/>
      <c r="BG48" s="238"/>
      <c r="BH48" s="238"/>
      <c r="BI48" s="238"/>
      <c r="BJ48" s="238"/>
      <c r="BK48" s="238"/>
      <c r="BL48" s="238"/>
      <c r="BM48" s="351"/>
      <c r="BN48" s="297"/>
      <c r="BO48" s="298"/>
      <c r="BP48" s="298"/>
      <c r="BQ48" s="298"/>
      <c r="BR48" s="298"/>
      <c r="BS48" s="299"/>
      <c r="BT48" s="320"/>
      <c r="BU48" s="321"/>
      <c r="BV48" s="321"/>
      <c r="BW48" s="321"/>
      <c r="BX48" s="321"/>
      <c r="BY48" s="348"/>
    </row>
    <row r="49" spans="1:77" ht="12.75" customHeight="1">
      <c r="A49" s="253"/>
      <c r="B49" s="254"/>
      <c r="C49" s="254"/>
      <c r="D49" s="254"/>
      <c r="E49" s="254"/>
      <c r="F49" s="254"/>
      <c r="G49" s="254"/>
      <c r="H49" s="254"/>
      <c r="I49" s="254"/>
      <c r="J49" s="254"/>
      <c r="K49" s="254"/>
      <c r="L49" s="254"/>
      <c r="M49" s="255"/>
      <c r="N49" s="293"/>
      <c r="O49" s="239"/>
      <c r="P49" s="239"/>
      <c r="Q49" s="239"/>
      <c r="R49" s="239"/>
      <c r="S49" s="239"/>
      <c r="T49" s="239"/>
      <c r="U49" s="239"/>
      <c r="V49" s="239"/>
      <c r="W49" s="239"/>
      <c r="X49" s="239"/>
      <c r="Y49" s="239"/>
      <c r="Z49" s="239"/>
      <c r="AA49" s="239"/>
      <c r="AB49" s="300"/>
      <c r="AC49" s="301"/>
      <c r="AD49" s="301"/>
      <c r="AE49" s="301"/>
      <c r="AF49" s="301"/>
      <c r="AG49" s="301"/>
      <c r="AH49" s="302"/>
      <c r="AI49" s="322"/>
      <c r="AJ49" s="323"/>
      <c r="AK49" s="323"/>
      <c r="AL49" s="323"/>
      <c r="AM49" s="323"/>
      <c r="AN49" s="323"/>
      <c r="AO49" s="323"/>
      <c r="AP49" s="349"/>
      <c r="AQ49" s="253"/>
      <c r="AR49" s="254"/>
      <c r="AS49" s="254"/>
      <c r="AT49" s="254"/>
      <c r="AU49" s="254"/>
      <c r="AV49" s="254"/>
      <c r="AW49" s="254"/>
      <c r="AX49" s="254"/>
      <c r="AY49" s="254"/>
      <c r="AZ49" s="254"/>
      <c r="BA49" s="255"/>
      <c r="BB49" s="293"/>
      <c r="BC49" s="239"/>
      <c r="BD49" s="239"/>
      <c r="BE49" s="239"/>
      <c r="BF49" s="239"/>
      <c r="BG49" s="239"/>
      <c r="BH49" s="239"/>
      <c r="BI49" s="239"/>
      <c r="BJ49" s="239"/>
      <c r="BK49" s="239"/>
      <c r="BL49" s="239"/>
      <c r="BM49" s="352"/>
      <c r="BN49" s="300"/>
      <c r="BO49" s="301"/>
      <c r="BP49" s="301"/>
      <c r="BQ49" s="301"/>
      <c r="BR49" s="301"/>
      <c r="BS49" s="302"/>
      <c r="BT49" s="322"/>
      <c r="BU49" s="323"/>
      <c r="BV49" s="323"/>
      <c r="BW49" s="323"/>
      <c r="BX49" s="323"/>
      <c r="BY49" s="349"/>
    </row>
    <row r="50" spans="1:77" ht="12.75" customHeight="1">
      <c r="A50" s="303" t="s">
        <v>21</v>
      </c>
      <c r="B50" s="304"/>
      <c r="C50" s="304"/>
      <c r="D50" s="304"/>
      <c r="E50" s="304"/>
      <c r="F50" s="304"/>
      <c r="G50" s="304"/>
      <c r="H50" s="304"/>
      <c r="I50" s="304"/>
      <c r="J50" s="304"/>
      <c r="K50" s="304"/>
      <c r="L50" s="304"/>
      <c r="M50" s="305"/>
      <c r="N50" s="312"/>
      <c r="O50" s="313"/>
      <c r="P50" s="313"/>
      <c r="Q50" s="313"/>
      <c r="R50" s="313"/>
      <c r="S50" s="313"/>
      <c r="T50" s="313"/>
      <c r="U50" s="313"/>
      <c r="V50" s="313"/>
      <c r="W50" s="313"/>
      <c r="X50" s="313"/>
      <c r="Y50" s="313"/>
      <c r="Z50" s="313"/>
      <c r="AA50" s="324"/>
      <c r="AB50" s="294" t="s">
        <v>22</v>
      </c>
      <c r="AC50" s="327"/>
      <c r="AD50" s="327"/>
      <c r="AE50" s="327"/>
      <c r="AF50" s="327"/>
      <c r="AG50" s="327"/>
      <c r="AH50" s="327"/>
      <c r="AI50" s="332"/>
      <c r="AJ50" s="333"/>
      <c r="AK50" s="333"/>
      <c r="AL50" s="333"/>
      <c r="AM50" s="333"/>
      <c r="AN50" s="333"/>
      <c r="AO50" s="333"/>
      <c r="AP50" s="334"/>
      <c r="AQ50" s="341" t="s">
        <v>5</v>
      </c>
      <c r="AR50" s="342"/>
      <c r="AS50" s="342"/>
      <c r="AT50" s="342"/>
      <c r="AU50" s="342"/>
      <c r="AV50" s="342"/>
      <c r="AW50" s="342"/>
      <c r="AX50" s="342"/>
      <c r="AY50" s="342"/>
      <c r="AZ50" s="342"/>
      <c r="BA50" s="343"/>
      <c r="BB50" s="344"/>
      <c r="BC50" s="345"/>
      <c r="BD50" s="345"/>
      <c r="BE50" s="345"/>
      <c r="BF50" s="345"/>
      <c r="BG50" s="345"/>
      <c r="BH50" s="345"/>
      <c r="BI50" s="345"/>
      <c r="BJ50" s="345"/>
      <c r="BK50" s="345"/>
      <c r="BL50" s="345"/>
      <c r="BM50" s="345"/>
      <c r="BN50" s="345"/>
      <c r="BO50" s="345"/>
      <c r="BP50" s="345"/>
      <c r="BQ50" s="345"/>
      <c r="BR50" s="345"/>
      <c r="BS50" s="345"/>
      <c r="BT50" s="345"/>
      <c r="BU50" s="345"/>
      <c r="BV50" s="345"/>
      <c r="BW50" s="345"/>
      <c r="BX50" s="345"/>
      <c r="BY50" s="346"/>
    </row>
    <row r="51" spans="1:77" ht="12.75" customHeight="1">
      <c r="A51" s="306"/>
      <c r="B51" s="307"/>
      <c r="C51" s="307"/>
      <c r="D51" s="307"/>
      <c r="E51" s="307"/>
      <c r="F51" s="307"/>
      <c r="G51" s="307"/>
      <c r="H51" s="307"/>
      <c r="I51" s="307"/>
      <c r="J51" s="307"/>
      <c r="K51" s="307"/>
      <c r="L51" s="307"/>
      <c r="M51" s="308"/>
      <c r="N51" s="314"/>
      <c r="O51" s="315"/>
      <c r="P51" s="315"/>
      <c r="Q51" s="315"/>
      <c r="R51" s="315"/>
      <c r="S51" s="315"/>
      <c r="T51" s="315"/>
      <c r="U51" s="315"/>
      <c r="V51" s="315"/>
      <c r="W51" s="315"/>
      <c r="X51" s="315"/>
      <c r="Y51" s="315"/>
      <c r="Z51" s="315"/>
      <c r="AA51" s="325"/>
      <c r="AB51" s="328"/>
      <c r="AC51" s="329"/>
      <c r="AD51" s="329"/>
      <c r="AE51" s="329"/>
      <c r="AF51" s="329"/>
      <c r="AG51" s="329"/>
      <c r="AH51" s="329"/>
      <c r="AI51" s="335"/>
      <c r="AJ51" s="336"/>
      <c r="AK51" s="336"/>
      <c r="AL51" s="336"/>
      <c r="AM51" s="336"/>
      <c r="AN51" s="336"/>
      <c r="AO51" s="336"/>
      <c r="AP51" s="337"/>
      <c r="AQ51" s="303" t="s">
        <v>23</v>
      </c>
      <c r="AR51" s="304"/>
      <c r="AS51" s="304"/>
      <c r="AT51" s="304"/>
      <c r="AU51" s="304"/>
      <c r="AV51" s="304"/>
      <c r="AW51" s="304"/>
      <c r="AX51" s="304"/>
      <c r="AY51" s="304"/>
      <c r="AZ51" s="304"/>
      <c r="BA51" s="305"/>
      <c r="BB51" s="332"/>
      <c r="BC51" s="333"/>
      <c r="BD51" s="333"/>
      <c r="BE51" s="333"/>
      <c r="BF51" s="333"/>
      <c r="BG51" s="333"/>
      <c r="BH51" s="333"/>
      <c r="BI51" s="333"/>
      <c r="BJ51" s="333"/>
      <c r="BK51" s="333"/>
      <c r="BL51" s="333"/>
      <c r="BM51" s="333"/>
      <c r="BN51" s="333"/>
      <c r="BO51" s="333"/>
      <c r="BP51" s="333"/>
      <c r="BQ51" s="333"/>
      <c r="BR51" s="333"/>
      <c r="BS51" s="333"/>
      <c r="BT51" s="333"/>
      <c r="BU51" s="333"/>
      <c r="BV51" s="333"/>
      <c r="BW51" s="333"/>
      <c r="BX51" s="333"/>
      <c r="BY51" s="334"/>
    </row>
    <row r="52" spans="1:77" ht="12.75" customHeight="1">
      <c r="A52" s="309"/>
      <c r="B52" s="310"/>
      <c r="C52" s="310"/>
      <c r="D52" s="310"/>
      <c r="E52" s="310"/>
      <c r="F52" s="310"/>
      <c r="G52" s="310"/>
      <c r="H52" s="310"/>
      <c r="I52" s="310"/>
      <c r="J52" s="310"/>
      <c r="K52" s="310"/>
      <c r="L52" s="310"/>
      <c r="M52" s="311"/>
      <c r="N52" s="316"/>
      <c r="O52" s="317"/>
      <c r="P52" s="317"/>
      <c r="Q52" s="317"/>
      <c r="R52" s="317"/>
      <c r="S52" s="317"/>
      <c r="T52" s="317"/>
      <c r="U52" s="317"/>
      <c r="V52" s="317"/>
      <c r="W52" s="317"/>
      <c r="X52" s="317"/>
      <c r="Y52" s="317"/>
      <c r="Z52" s="317"/>
      <c r="AA52" s="326"/>
      <c r="AB52" s="330"/>
      <c r="AC52" s="331"/>
      <c r="AD52" s="331"/>
      <c r="AE52" s="331"/>
      <c r="AF52" s="331"/>
      <c r="AG52" s="331"/>
      <c r="AH52" s="331"/>
      <c r="AI52" s="338"/>
      <c r="AJ52" s="339"/>
      <c r="AK52" s="339"/>
      <c r="AL52" s="339"/>
      <c r="AM52" s="339"/>
      <c r="AN52" s="339"/>
      <c r="AO52" s="339"/>
      <c r="AP52" s="340"/>
      <c r="AQ52" s="309"/>
      <c r="AR52" s="310"/>
      <c r="AS52" s="310"/>
      <c r="AT52" s="310"/>
      <c r="AU52" s="310"/>
      <c r="AV52" s="310"/>
      <c r="AW52" s="310"/>
      <c r="AX52" s="310"/>
      <c r="AY52" s="310"/>
      <c r="AZ52" s="310"/>
      <c r="BA52" s="311"/>
      <c r="BB52" s="338"/>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40"/>
    </row>
    <row r="53" spans="1:77" ht="17.25" customHeight="1">
      <c r="A53" s="353" t="s">
        <v>24</v>
      </c>
      <c r="B53" s="353"/>
      <c r="C53" s="353"/>
      <c r="D53" s="353"/>
      <c r="E53" s="353"/>
      <c r="F53" s="353"/>
      <c r="G53" s="353"/>
      <c r="H53" s="353"/>
      <c r="I53" s="353"/>
      <c r="J53" s="353"/>
      <c r="K53" s="353"/>
      <c r="L53" s="353"/>
      <c r="M53" s="353"/>
      <c r="N53" s="353"/>
      <c r="O53" s="353"/>
      <c r="P53" s="353"/>
      <c r="Q53" s="353"/>
      <c r="R53" s="353"/>
      <c r="S53" s="353"/>
      <c r="T53" s="353"/>
      <c r="U53" s="353"/>
      <c r="V53" s="353"/>
      <c r="W53" s="353"/>
      <c r="X53" s="353"/>
      <c r="Y53" s="353"/>
      <c r="Z53" s="353"/>
      <c r="AA53" s="353"/>
      <c r="AB53" s="353"/>
      <c r="AC53" s="353"/>
      <c r="AD53" s="353"/>
      <c r="AE53" s="353"/>
      <c r="AF53" s="353"/>
      <c r="AG53" s="353"/>
      <c r="AH53" s="353"/>
      <c r="AI53" s="353"/>
      <c r="AJ53" s="353"/>
      <c r="AK53" s="353"/>
      <c r="AL53" s="353"/>
      <c r="AM53" s="353"/>
      <c r="AN53" s="353"/>
      <c r="AO53" s="353"/>
      <c r="AP53" s="353"/>
      <c r="AQ53" s="353"/>
      <c r="AR53" s="353"/>
      <c r="AS53" s="353"/>
      <c r="AT53" s="353"/>
      <c r="AU53" s="353"/>
      <c r="AV53" s="353"/>
      <c r="AW53" s="353"/>
      <c r="AX53" s="353"/>
      <c r="AY53" s="353"/>
      <c r="AZ53" s="353"/>
      <c r="BA53" s="353"/>
      <c r="BB53" s="353"/>
      <c r="BC53" s="353"/>
      <c r="BD53" s="353"/>
      <c r="BE53" s="353"/>
      <c r="BF53" s="353"/>
      <c r="BG53" s="353"/>
      <c r="BH53" s="353"/>
      <c r="BI53" s="353"/>
      <c r="BJ53" s="353"/>
      <c r="BK53" s="353"/>
      <c r="BL53" s="353"/>
      <c r="BM53" s="353"/>
      <c r="BN53" s="353"/>
      <c r="BO53" s="353"/>
      <c r="BP53" s="353"/>
      <c r="BQ53" s="353"/>
      <c r="BR53" s="353"/>
      <c r="BS53" s="353"/>
      <c r="BT53" s="353"/>
      <c r="BU53" s="353"/>
      <c r="BV53" s="353"/>
      <c r="BW53" s="353"/>
      <c r="BX53" s="353"/>
      <c r="BY53" s="353"/>
    </row>
    <row r="54" spans="1:77" ht="5.25" customHeight="1">
      <c r="A54" s="55"/>
      <c r="B54" s="55"/>
      <c r="C54" s="55"/>
      <c r="D54" s="55"/>
      <c r="E54" s="55"/>
      <c r="F54" s="55"/>
      <c r="G54" s="55"/>
      <c r="H54" s="55"/>
      <c r="I54" s="55"/>
      <c r="J54" s="55"/>
      <c r="K54" s="55"/>
      <c r="L54" s="56"/>
      <c r="M54" s="56"/>
      <c r="N54" s="56"/>
      <c r="O54" s="56"/>
      <c r="P54" s="56"/>
      <c r="Q54" s="57"/>
      <c r="R54" s="56"/>
      <c r="S54" s="56"/>
      <c r="T54" s="56"/>
      <c r="U54" s="56"/>
      <c r="V54" s="56"/>
      <c r="W54" s="56"/>
      <c r="X54" s="52"/>
      <c r="Y54" s="52"/>
      <c r="Z54" s="52"/>
      <c r="AA54" s="52"/>
      <c r="AB54" s="52"/>
      <c r="AC54" s="52"/>
      <c r="AD54" s="52"/>
      <c r="AE54" s="52"/>
      <c r="AF54" s="52"/>
      <c r="AG54" s="52"/>
      <c r="AH54" s="52"/>
      <c r="AI54" s="52"/>
      <c r="AJ54" s="52"/>
      <c r="AK54" s="52"/>
      <c r="AL54" s="52"/>
      <c r="AM54" s="52"/>
      <c r="AN54" s="52"/>
      <c r="AO54" s="56"/>
      <c r="AP54" s="56"/>
      <c r="AQ54" s="56"/>
      <c r="AR54" s="56"/>
      <c r="AS54" s="56"/>
      <c r="AT54" s="56"/>
      <c r="AU54" s="56"/>
      <c r="AV54" s="56"/>
      <c r="AW54" s="56"/>
      <c r="AX54" s="56"/>
      <c r="AY54" s="56"/>
      <c r="AZ54" s="52"/>
      <c r="BA54" s="52"/>
      <c r="BB54" s="52"/>
      <c r="BC54" s="52"/>
      <c r="BD54" s="52"/>
      <c r="BE54" s="52"/>
      <c r="BF54" s="52"/>
      <c r="BG54" s="52"/>
      <c r="BH54" s="52"/>
      <c r="BI54" s="52"/>
      <c r="BJ54" s="52"/>
      <c r="BK54" s="52"/>
      <c r="BL54" s="52"/>
      <c r="BM54" s="52"/>
      <c r="BN54" s="52"/>
      <c r="BO54" s="52"/>
      <c r="BP54" s="56"/>
      <c r="BQ54" s="56"/>
      <c r="BR54" s="56"/>
      <c r="BS54" s="56"/>
      <c r="BT54" s="56"/>
      <c r="BU54" s="56"/>
      <c r="BV54" s="56"/>
      <c r="BW54" s="56"/>
      <c r="BX54" s="56"/>
      <c r="BY54" s="56"/>
    </row>
    <row r="55" spans="1:77" ht="8.25" customHeight="1">
      <c r="A55" s="289" t="s">
        <v>25</v>
      </c>
      <c r="B55" s="289"/>
      <c r="C55" s="289"/>
      <c r="D55" s="289"/>
      <c r="E55" s="289"/>
      <c r="F55" s="289"/>
      <c r="G55" s="289"/>
      <c r="H55" s="289"/>
      <c r="I55" s="289"/>
      <c r="J55" s="289"/>
      <c r="K55" s="289"/>
      <c r="L55" s="289"/>
      <c r="M55" s="289"/>
      <c r="N55" s="289"/>
      <c r="O55" s="289"/>
      <c r="P55" s="289"/>
      <c r="Q55" s="289"/>
      <c r="R55" s="289"/>
      <c r="S55" s="289"/>
      <c r="T55" s="289"/>
      <c r="U55" s="289"/>
      <c r="V55" s="289"/>
      <c r="W55" s="289"/>
      <c r="X55" s="289"/>
      <c r="Y55" s="289"/>
      <c r="Z55" s="289"/>
      <c r="AA55" s="289"/>
      <c r="AB55" s="289"/>
      <c r="AC55" s="289"/>
      <c r="AD55" s="289"/>
      <c r="AE55" s="289"/>
      <c r="AF55" s="52"/>
      <c r="AG55" s="54"/>
      <c r="AH55" s="54"/>
      <c r="AI55" s="54"/>
      <c r="AJ55" s="54"/>
      <c r="AK55" s="54"/>
      <c r="AL55" s="54"/>
      <c r="AM55" s="54"/>
      <c r="AN55" s="54"/>
      <c r="AO55" s="54"/>
      <c r="AP55" s="54"/>
      <c r="AQ55" s="54"/>
      <c r="AR55" s="54"/>
      <c r="AS55" s="54"/>
      <c r="AT55" s="54"/>
      <c r="AU55" s="54"/>
      <c r="AV55" s="54"/>
      <c r="AW55" s="54"/>
      <c r="AX55" s="54"/>
      <c r="AY55" s="58"/>
      <c r="AZ55" s="58"/>
      <c r="BA55" s="58"/>
      <c r="BB55" s="58"/>
      <c r="BC55" s="58"/>
      <c r="BD55" s="58"/>
      <c r="BE55" s="58"/>
      <c r="BF55" s="58"/>
      <c r="BG55" s="58"/>
      <c r="BH55" s="58"/>
      <c r="BI55" s="52"/>
      <c r="BJ55" s="54"/>
      <c r="BK55" s="54"/>
      <c r="BL55" s="54"/>
      <c r="BM55" s="54"/>
      <c r="BN55" s="54"/>
      <c r="BO55" s="54"/>
      <c r="BP55" s="54"/>
      <c r="BQ55" s="54"/>
      <c r="BR55" s="54"/>
      <c r="BS55" s="54"/>
      <c r="BT55" s="54"/>
      <c r="BU55" s="54"/>
      <c r="BV55" s="54"/>
      <c r="BW55" s="54"/>
      <c r="BX55" s="54"/>
      <c r="BY55" s="54"/>
    </row>
    <row r="56" spans="1:77" ht="8.25" customHeight="1">
      <c r="A56" s="289"/>
      <c r="B56" s="289"/>
      <c r="C56" s="289"/>
      <c r="D56" s="289"/>
      <c r="E56" s="289"/>
      <c r="F56" s="289"/>
      <c r="G56" s="289"/>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52"/>
      <c r="AG56" s="54"/>
      <c r="AH56" s="54"/>
      <c r="AI56" s="54"/>
      <c r="AJ56" s="54"/>
      <c r="AK56" s="54"/>
      <c r="AL56" s="54"/>
      <c r="AM56" s="54"/>
      <c r="AN56" s="54"/>
      <c r="AO56" s="54"/>
      <c r="AP56" s="54"/>
      <c r="AQ56" s="54"/>
      <c r="AR56" s="54"/>
      <c r="AS56" s="54"/>
      <c r="AT56" s="54"/>
      <c r="AU56" s="54"/>
      <c r="AV56" s="54"/>
      <c r="AW56" s="54"/>
      <c r="AX56" s="54"/>
      <c r="AY56" s="58"/>
      <c r="AZ56" s="58"/>
      <c r="BA56" s="58"/>
      <c r="BB56" s="58"/>
      <c r="BC56" s="58"/>
      <c r="BD56" s="58"/>
      <c r="BE56" s="58"/>
      <c r="BF56" s="58"/>
      <c r="BG56" s="58"/>
      <c r="BH56" s="58"/>
      <c r="BI56" s="52"/>
      <c r="BJ56" s="54"/>
      <c r="BK56" s="54"/>
      <c r="BL56" s="54"/>
      <c r="BM56" s="54"/>
      <c r="BN56" s="54"/>
      <c r="BO56" s="54"/>
      <c r="BP56" s="54"/>
      <c r="BQ56" s="54"/>
      <c r="BR56" s="54"/>
      <c r="BS56" s="54"/>
      <c r="BT56" s="54"/>
      <c r="BU56" s="54"/>
      <c r="BV56" s="54"/>
      <c r="BW56" s="54"/>
      <c r="BX56" s="54"/>
      <c r="BY56" s="54"/>
    </row>
    <row r="57" spans="1:77" ht="8.25" customHeight="1">
      <c r="A57" s="289"/>
      <c r="B57" s="289"/>
      <c r="C57" s="289"/>
      <c r="D57" s="289"/>
      <c r="E57" s="289"/>
      <c r="F57" s="289"/>
      <c r="G57" s="289"/>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52"/>
      <c r="AG57" s="54"/>
      <c r="AH57" s="54"/>
      <c r="AI57" s="54"/>
      <c r="AJ57" s="54"/>
      <c r="AK57" s="54"/>
      <c r="AL57" s="54"/>
      <c r="AM57" s="54"/>
      <c r="AN57" s="54"/>
      <c r="AO57" s="54"/>
      <c r="AP57" s="54"/>
      <c r="AQ57" s="54"/>
      <c r="AR57" s="54"/>
      <c r="AS57" s="54"/>
      <c r="AT57" s="54"/>
      <c r="AU57" s="54"/>
      <c r="AV57" s="54"/>
      <c r="AW57" s="54"/>
      <c r="AX57" s="54"/>
      <c r="AY57" s="58"/>
      <c r="AZ57" s="58"/>
      <c r="BA57" s="58"/>
      <c r="BB57" s="58"/>
      <c r="BC57" s="58"/>
      <c r="BD57" s="58"/>
      <c r="BE57" s="58"/>
      <c r="BF57" s="58"/>
      <c r="BG57" s="58"/>
      <c r="BH57" s="58"/>
      <c r="BI57" s="52"/>
      <c r="BJ57" s="54"/>
      <c r="BK57" s="54"/>
      <c r="BL57" s="54"/>
      <c r="BM57" s="54"/>
      <c r="BN57" s="54"/>
      <c r="BO57" s="54"/>
      <c r="BP57" s="54"/>
      <c r="BQ57" s="54"/>
      <c r="BR57" s="54"/>
      <c r="BS57" s="54"/>
      <c r="BT57" s="54"/>
      <c r="BU57" s="54"/>
      <c r="BV57" s="54"/>
      <c r="BW57" s="54"/>
      <c r="BX57" s="54"/>
      <c r="BY57" s="54"/>
    </row>
    <row r="58" spans="1:77" ht="8.25" customHeight="1">
      <c r="A58" s="354" t="s">
        <v>123</v>
      </c>
      <c r="B58" s="355"/>
      <c r="C58" s="355"/>
      <c r="D58" s="355"/>
      <c r="E58" s="355"/>
      <c r="F58" s="355"/>
      <c r="G58" s="355"/>
      <c r="H58" s="355"/>
      <c r="I58" s="355"/>
      <c r="J58" s="355"/>
      <c r="K58" s="355"/>
      <c r="L58" s="355"/>
      <c r="M58" s="355"/>
      <c r="N58" s="355"/>
      <c r="O58" s="355"/>
      <c r="P58" s="355"/>
      <c r="Q58" s="355"/>
      <c r="R58" s="355"/>
      <c r="S58" s="355"/>
      <c r="T58" s="355"/>
      <c r="U58" s="355"/>
      <c r="V58" s="355"/>
      <c r="W58" s="355"/>
      <c r="X58" s="355"/>
      <c r="Y58" s="355"/>
      <c r="Z58" s="355"/>
      <c r="AA58" s="355"/>
      <c r="AB58" s="355"/>
      <c r="AC58" s="355"/>
      <c r="AD58" s="355"/>
      <c r="AE58" s="355"/>
      <c r="AF58" s="355"/>
      <c r="AG58" s="355"/>
      <c r="AH58" s="355"/>
      <c r="AI58" s="355"/>
      <c r="AJ58" s="355"/>
      <c r="AK58" s="355"/>
      <c r="AL58" s="355"/>
      <c r="AM58" s="355"/>
      <c r="AN58" s="355"/>
      <c r="AO58" s="355"/>
      <c r="AP58" s="355"/>
      <c r="AQ58" s="355"/>
      <c r="AR58" s="355"/>
      <c r="AS58" s="355"/>
      <c r="AT58" s="355"/>
      <c r="AU58" s="355"/>
      <c r="AV58" s="355"/>
      <c r="AW58" s="355"/>
      <c r="AX58" s="355"/>
      <c r="AY58" s="355"/>
      <c r="AZ58" s="355"/>
      <c r="BA58" s="355"/>
      <c r="BB58" s="355"/>
      <c r="BC58" s="355"/>
      <c r="BD58" s="355"/>
      <c r="BE58" s="355"/>
      <c r="BF58" s="355"/>
      <c r="BG58" s="355"/>
      <c r="BH58" s="355"/>
      <c r="BI58" s="355"/>
      <c r="BJ58" s="355"/>
      <c r="BK58" s="355"/>
      <c r="BL58" s="355"/>
      <c r="BM58" s="355"/>
      <c r="BN58" s="355"/>
      <c r="BO58" s="355"/>
      <c r="BP58" s="355"/>
      <c r="BQ58" s="355"/>
      <c r="BR58" s="355"/>
      <c r="BS58" s="355"/>
      <c r="BT58" s="355"/>
      <c r="BU58" s="355"/>
      <c r="BV58" s="355"/>
      <c r="BW58" s="355"/>
      <c r="BX58" s="355"/>
      <c r="BY58" s="356"/>
    </row>
    <row r="59" spans="1:77" ht="8.25" customHeight="1">
      <c r="A59" s="357"/>
      <c r="B59" s="358"/>
      <c r="C59" s="358"/>
      <c r="D59" s="358"/>
      <c r="E59" s="358"/>
      <c r="F59" s="358"/>
      <c r="G59" s="358"/>
      <c r="H59" s="358"/>
      <c r="I59" s="358"/>
      <c r="J59" s="358"/>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c r="AW59" s="358"/>
      <c r="AX59" s="358"/>
      <c r="AY59" s="358"/>
      <c r="AZ59" s="358"/>
      <c r="BA59" s="358"/>
      <c r="BB59" s="358"/>
      <c r="BC59" s="358"/>
      <c r="BD59" s="358"/>
      <c r="BE59" s="358"/>
      <c r="BF59" s="358"/>
      <c r="BG59" s="358"/>
      <c r="BH59" s="358"/>
      <c r="BI59" s="358"/>
      <c r="BJ59" s="358"/>
      <c r="BK59" s="358"/>
      <c r="BL59" s="358"/>
      <c r="BM59" s="358"/>
      <c r="BN59" s="358"/>
      <c r="BO59" s="358"/>
      <c r="BP59" s="358"/>
      <c r="BQ59" s="358"/>
      <c r="BR59" s="358"/>
      <c r="BS59" s="358"/>
      <c r="BT59" s="358"/>
      <c r="BU59" s="358"/>
      <c r="BV59" s="358"/>
      <c r="BW59" s="358"/>
      <c r="BX59" s="358"/>
      <c r="BY59" s="359"/>
    </row>
    <row r="60" spans="1:77" ht="8.25" customHeight="1">
      <c r="A60" s="357"/>
      <c r="B60" s="358"/>
      <c r="C60" s="358"/>
      <c r="D60" s="358"/>
      <c r="E60" s="358"/>
      <c r="F60" s="358"/>
      <c r="G60" s="358"/>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358"/>
      <c r="AG60" s="358"/>
      <c r="AH60" s="358"/>
      <c r="AI60" s="358"/>
      <c r="AJ60" s="358"/>
      <c r="AK60" s="358"/>
      <c r="AL60" s="358"/>
      <c r="AM60" s="358"/>
      <c r="AN60" s="358"/>
      <c r="AO60" s="358"/>
      <c r="AP60" s="358"/>
      <c r="AQ60" s="358"/>
      <c r="AR60" s="358"/>
      <c r="AS60" s="358"/>
      <c r="AT60" s="358"/>
      <c r="AU60" s="358"/>
      <c r="AV60" s="358"/>
      <c r="AW60" s="358"/>
      <c r="AX60" s="358"/>
      <c r="AY60" s="358"/>
      <c r="AZ60" s="358"/>
      <c r="BA60" s="358"/>
      <c r="BB60" s="358"/>
      <c r="BC60" s="358"/>
      <c r="BD60" s="358"/>
      <c r="BE60" s="358"/>
      <c r="BF60" s="358"/>
      <c r="BG60" s="358"/>
      <c r="BH60" s="358"/>
      <c r="BI60" s="358"/>
      <c r="BJ60" s="358"/>
      <c r="BK60" s="358"/>
      <c r="BL60" s="358"/>
      <c r="BM60" s="358"/>
      <c r="BN60" s="358"/>
      <c r="BO60" s="358"/>
      <c r="BP60" s="358"/>
      <c r="BQ60" s="358"/>
      <c r="BR60" s="358"/>
      <c r="BS60" s="358"/>
      <c r="BT60" s="358"/>
      <c r="BU60" s="358"/>
      <c r="BV60" s="358"/>
      <c r="BW60" s="358"/>
      <c r="BX60" s="358"/>
      <c r="BY60" s="359"/>
    </row>
    <row r="61" spans="1:77" ht="8.25" customHeight="1">
      <c r="A61" s="357"/>
      <c r="B61" s="358"/>
      <c r="C61" s="358"/>
      <c r="D61" s="358"/>
      <c r="E61" s="358"/>
      <c r="F61" s="358"/>
      <c r="G61" s="358"/>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c r="BC61" s="358"/>
      <c r="BD61" s="358"/>
      <c r="BE61" s="358"/>
      <c r="BF61" s="358"/>
      <c r="BG61" s="358"/>
      <c r="BH61" s="358"/>
      <c r="BI61" s="358"/>
      <c r="BJ61" s="358"/>
      <c r="BK61" s="358"/>
      <c r="BL61" s="358"/>
      <c r="BM61" s="358"/>
      <c r="BN61" s="358"/>
      <c r="BO61" s="358"/>
      <c r="BP61" s="358"/>
      <c r="BQ61" s="358"/>
      <c r="BR61" s="358"/>
      <c r="BS61" s="358"/>
      <c r="BT61" s="358"/>
      <c r="BU61" s="358"/>
      <c r="BV61" s="358"/>
      <c r="BW61" s="358"/>
      <c r="BX61" s="358"/>
      <c r="BY61" s="359"/>
    </row>
    <row r="62" spans="1:77" ht="8.25" customHeight="1">
      <c r="A62" s="357"/>
      <c r="B62" s="358"/>
      <c r="C62" s="358"/>
      <c r="D62" s="358"/>
      <c r="E62" s="358"/>
      <c r="F62" s="358"/>
      <c r="G62" s="358"/>
      <c r="H62" s="358"/>
      <c r="I62" s="358"/>
      <c r="J62" s="358"/>
      <c r="K62" s="358"/>
      <c r="L62" s="358"/>
      <c r="M62" s="358"/>
      <c r="N62" s="358"/>
      <c r="O62" s="358"/>
      <c r="P62" s="358"/>
      <c r="Q62" s="358"/>
      <c r="R62" s="358"/>
      <c r="S62" s="358"/>
      <c r="T62" s="358"/>
      <c r="U62" s="358"/>
      <c r="V62" s="358"/>
      <c r="W62" s="358"/>
      <c r="X62" s="358"/>
      <c r="Y62" s="358"/>
      <c r="Z62" s="358"/>
      <c r="AA62" s="358"/>
      <c r="AB62" s="358"/>
      <c r="AC62" s="358"/>
      <c r="AD62" s="358"/>
      <c r="AE62" s="358"/>
      <c r="AF62" s="358"/>
      <c r="AG62" s="358"/>
      <c r="AH62" s="358"/>
      <c r="AI62" s="358"/>
      <c r="AJ62" s="358"/>
      <c r="AK62" s="358"/>
      <c r="AL62" s="358"/>
      <c r="AM62" s="358"/>
      <c r="AN62" s="358"/>
      <c r="AO62" s="358"/>
      <c r="AP62" s="358"/>
      <c r="AQ62" s="358"/>
      <c r="AR62" s="358"/>
      <c r="AS62" s="358"/>
      <c r="AT62" s="358"/>
      <c r="AU62" s="358"/>
      <c r="AV62" s="358"/>
      <c r="AW62" s="358"/>
      <c r="AX62" s="358"/>
      <c r="AY62" s="358"/>
      <c r="AZ62" s="358"/>
      <c r="BA62" s="358"/>
      <c r="BB62" s="358"/>
      <c r="BC62" s="358"/>
      <c r="BD62" s="358"/>
      <c r="BE62" s="358"/>
      <c r="BF62" s="358"/>
      <c r="BG62" s="358"/>
      <c r="BH62" s="358"/>
      <c r="BI62" s="358"/>
      <c r="BJ62" s="358"/>
      <c r="BK62" s="358"/>
      <c r="BL62" s="358"/>
      <c r="BM62" s="358"/>
      <c r="BN62" s="358"/>
      <c r="BO62" s="358"/>
      <c r="BP62" s="358"/>
      <c r="BQ62" s="358"/>
      <c r="BR62" s="358"/>
      <c r="BS62" s="358"/>
      <c r="BT62" s="358"/>
      <c r="BU62" s="358"/>
      <c r="BV62" s="358"/>
      <c r="BW62" s="358"/>
      <c r="BX62" s="358"/>
      <c r="BY62" s="359"/>
    </row>
    <row r="63" spans="1:77" ht="8.25" customHeight="1">
      <c r="A63" s="357"/>
      <c r="B63" s="358"/>
      <c r="C63" s="358"/>
      <c r="D63" s="358"/>
      <c r="E63" s="358"/>
      <c r="F63" s="358"/>
      <c r="G63" s="358"/>
      <c r="H63" s="358"/>
      <c r="I63" s="358"/>
      <c r="J63" s="358"/>
      <c r="K63" s="358"/>
      <c r="L63" s="358"/>
      <c r="M63" s="358"/>
      <c r="N63" s="358"/>
      <c r="O63" s="358"/>
      <c r="P63" s="358"/>
      <c r="Q63" s="358"/>
      <c r="R63" s="358"/>
      <c r="S63" s="358"/>
      <c r="T63" s="358"/>
      <c r="U63" s="358"/>
      <c r="V63" s="358"/>
      <c r="W63" s="358"/>
      <c r="X63" s="358"/>
      <c r="Y63" s="358"/>
      <c r="Z63" s="358"/>
      <c r="AA63" s="358"/>
      <c r="AB63" s="358"/>
      <c r="AC63" s="358"/>
      <c r="AD63" s="358"/>
      <c r="AE63" s="358"/>
      <c r="AF63" s="358"/>
      <c r="AG63" s="358"/>
      <c r="AH63" s="358"/>
      <c r="AI63" s="358"/>
      <c r="AJ63" s="358"/>
      <c r="AK63" s="358"/>
      <c r="AL63" s="358"/>
      <c r="AM63" s="358"/>
      <c r="AN63" s="358"/>
      <c r="AO63" s="358"/>
      <c r="AP63" s="358"/>
      <c r="AQ63" s="358"/>
      <c r="AR63" s="358"/>
      <c r="AS63" s="358"/>
      <c r="AT63" s="358"/>
      <c r="AU63" s="358"/>
      <c r="AV63" s="358"/>
      <c r="AW63" s="358"/>
      <c r="AX63" s="358"/>
      <c r="AY63" s="358"/>
      <c r="AZ63" s="358"/>
      <c r="BA63" s="358"/>
      <c r="BB63" s="358"/>
      <c r="BC63" s="358"/>
      <c r="BD63" s="358"/>
      <c r="BE63" s="358"/>
      <c r="BF63" s="358"/>
      <c r="BG63" s="358"/>
      <c r="BH63" s="358"/>
      <c r="BI63" s="358"/>
      <c r="BJ63" s="358"/>
      <c r="BK63" s="358"/>
      <c r="BL63" s="358"/>
      <c r="BM63" s="358"/>
      <c r="BN63" s="358"/>
      <c r="BO63" s="358"/>
      <c r="BP63" s="358"/>
      <c r="BQ63" s="358"/>
      <c r="BR63" s="358"/>
      <c r="BS63" s="358"/>
      <c r="BT63" s="358"/>
      <c r="BU63" s="358"/>
      <c r="BV63" s="358"/>
      <c r="BW63" s="358"/>
      <c r="BX63" s="358"/>
      <c r="BY63" s="359"/>
    </row>
    <row r="64" spans="1:77" ht="8.25" customHeight="1">
      <c r="A64" s="357"/>
      <c r="B64" s="358"/>
      <c r="C64" s="358"/>
      <c r="D64" s="358"/>
      <c r="E64" s="358"/>
      <c r="F64" s="358"/>
      <c r="G64" s="358"/>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8"/>
      <c r="AY64" s="358"/>
      <c r="AZ64" s="358"/>
      <c r="BA64" s="358"/>
      <c r="BB64" s="358"/>
      <c r="BC64" s="358"/>
      <c r="BD64" s="358"/>
      <c r="BE64" s="358"/>
      <c r="BF64" s="358"/>
      <c r="BG64" s="358"/>
      <c r="BH64" s="358"/>
      <c r="BI64" s="358"/>
      <c r="BJ64" s="358"/>
      <c r="BK64" s="358"/>
      <c r="BL64" s="358"/>
      <c r="BM64" s="358"/>
      <c r="BN64" s="358"/>
      <c r="BO64" s="358"/>
      <c r="BP64" s="358"/>
      <c r="BQ64" s="358"/>
      <c r="BR64" s="358"/>
      <c r="BS64" s="358"/>
      <c r="BT64" s="358"/>
      <c r="BU64" s="358"/>
      <c r="BV64" s="358"/>
      <c r="BW64" s="358"/>
      <c r="BX64" s="358"/>
      <c r="BY64" s="359"/>
    </row>
    <row r="65" spans="1:78" ht="10.5" customHeight="1">
      <c r="A65" s="360"/>
      <c r="B65" s="361"/>
      <c r="C65" s="361"/>
      <c r="D65" s="361"/>
      <c r="E65" s="361"/>
      <c r="F65" s="361"/>
      <c r="G65" s="361"/>
      <c r="H65" s="361"/>
      <c r="I65" s="361"/>
      <c r="J65" s="361"/>
      <c r="K65" s="361"/>
      <c r="L65" s="361"/>
      <c r="M65" s="361"/>
      <c r="N65" s="361"/>
      <c r="O65" s="361"/>
      <c r="P65" s="361"/>
      <c r="Q65" s="361"/>
      <c r="R65" s="361"/>
      <c r="S65" s="361"/>
      <c r="T65" s="361"/>
      <c r="U65" s="361"/>
      <c r="V65" s="361"/>
      <c r="W65" s="361"/>
      <c r="X65" s="361"/>
      <c r="Y65" s="361"/>
      <c r="Z65" s="361"/>
      <c r="AA65" s="361"/>
      <c r="AB65" s="361"/>
      <c r="AC65" s="361"/>
      <c r="AD65" s="361"/>
      <c r="AE65" s="361"/>
      <c r="AF65" s="361"/>
      <c r="AG65" s="361"/>
      <c r="AH65" s="361"/>
      <c r="AI65" s="361"/>
      <c r="AJ65" s="361"/>
      <c r="AK65" s="361"/>
      <c r="AL65" s="361"/>
      <c r="AM65" s="361"/>
      <c r="AN65" s="361"/>
      <c r="AO65" s="361"/>
      <c r="AP65" s="361"/>
      <c r="AQ65" s="361"/>
      <c r="AR65" s="361"/>
      <c r="AS65" s="361"/>
      <c r="AT65" s="361"/>
      <c r="AU65" s="361"/>
      <c r="AV65" s="361"/>
      <c r="AW65" s="361"/>
      <c r="AX65" s="361"/>
      <c r="AY65" s="361"/>
      <c r="AZ65" s="361"/>
      <c r="BA65" s="361"/>
      <c r="BB65" s="361"/>
      <c r="BC65" s="361"/>
      <c r="BD65" s="361"/>
      <c r="BE65" s="361"/>
      <c r="BF65" s="361"/>
      <c r="BG65" s="361"/>
      <c r="BH65" s="361"/>
      <c r="BI65" s="361"/>
      <c r="BJ65" s="361"/>
      <c r="BK65" s="361"/>
      <c r="BL65" s="361"/>
      <c r="BM65" s="361"/>
      <c r="BN65" s="361"/>
      <c r="BO65" s="361"/>
      <c r="BP65" s="361"/>
      <c r="BQ65" s="361"/>
      <c r="BR65" s="361"/>
      <c r="BS65" s="361"/>
      <c r="BT65" s="361"/>
      <c r="BU65" s="361"/>
      <c r="BV65" s="361"/>
      <c r="BW65" s="361"/>
      <c r="BX65" s="361"/>
      <c r="BY65" s="362"/>
    </row>
    <row r="66" spans="1:78" ht="6" customHeight="1">
      <c r="A66" s="59"/>
      <c r="B66" s="59"/>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c r="AK66" s="59"/>
      <c r="AL66" s="59"/>
      <c r="AM66" s="59"/>
      <c r="AN66" s="59"/>
      <c r="AO66" s="59"/>
      <c r="AP66" s="59"/>
      <c r="AQ66" s="59"/>
      <c r="AR66" s="59"/>
      <c r="AS66" s="59"/>
      <c r="AT66" s="59"/>
      <c r="AU66" s="59"/>
      <c r="AV66" s="59"/>
      <c r="AW66" s="59"/>
      <c r="AX66" s="59"/>
      <c r="AY66" s="59"/>
      <c r="AZ66" s="59"/>
      <c r="BA66" s="59"/>
      <c r="BB66" s="59"/>
      <c r="BC66" s="59"/>
      <c r="BD66" s="59"/>
      <c r="BE66" s="59"/>
      <c r="BF66" s="52"/>
      <c r="BG66" s="52"/>
      <c r="BH66" s="52"/>
      <c r="BI66" s="52"/>
      <c r="BJ66" s="52"/>
      <c r="BK66" s="52"/>
      <c r="BL66" s="52"/>
      <c r="BM66" s="52"/>
      <c r="BN66" s="52"/>
      <c r="BO66" s="52"/>
      <c r="BP66" s="52"/>
      <c r="BQ66" s="52"/>
      <c r="BR66" s="52"/>
      <c r="BS66" s="52"/>
      <c r="BT66" s="52"/>
      <c r="BU66" s="52"/>
      <c r="BV66" s="52"/>
      <c r="BW66" s="52"/>
      <c r="BX66" s="52"/>
      <c r="BY66" s="52"/>
    </row>
    <row r="67" spans="1:78" ht="6" customHeight="1">
      <c r="A67" s="59"/>
      <c r="B67" s="59"/>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59"/>
      <c r="AX67" s="59"/>
      <c r="AY67" s="59"/>
      <c r="AZ67" s="59"/>
      <c r="BA67" s="59"/>
      <c r="BB67" s="59"/>
      <c r="BC67" s="59"/>
      <c r="BD67" s="59"/>
      <c r="BE67" s="59"/>
      <c r="BF67" s="52"/>
      <c r="BG67" s="52"/>
      <c r="BH67" s="52"/>
      <c r="BI67" s="52"/>
      <c r="BJ67" s="52"/>
      <c r="BK67" s="52"/>
      <c r="BL67" s="52"/>
      <c r="BM67" s="52"/>
      <c r="BN67" s="52"/>
      <c r="BO67" s="52"/>
      <c r="BP67" s="52"/>
      <c r="BQ67" s="52"/>
      <c r="BR67" s="52"/>
      <c r="BS67" s="52"/>
      <c r="BT67" s="52"/>
      <c r="BU67" s="52"/>
      <c r="BV67" s="52"/>
      <c r="BW67" s="52"/>
      <c r="BX67" s="52"/>
      <c r="BY67" s="52"/>
    </row>
    <row r="68" spans="1:78" ht="5.25" customHeight="1">
      <c r="A68" s="52"/>
      <c r="B68" s="52"/>
      <c r="C68" s="52"/>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row>
    <row r="69" spans="1:78" ht="5.25" customHeight="1">
      <c r="A69" s="52"/>
      <c r="B69" s="52"/>
      <c r="C69" s="52"/>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row>
    <row r="70" spans="1:78" ht="5.25" customHeight="1">
      <c r="A70" s="52"/>
      <c r="B70" s="52"/>
      <c r="C70" s="52"/>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row>
    <row r="71" spans="1:78" ht="3" customHeight="1">
      <c r="A71" s="60"/>
      <c r="B71" s="60"/>
      <c r="C71" s="60"/>
      <c r="D71" s="60"/>
      <c r="E71" s="60"/>
      <c r="F71" s="60"/>
      <c r="G71" s="60"/>
      <c r="H71" s="61"/>
      <c r="I71" s="61"/>
      <c r="J71" s="61"/>
      <c r="K71" s="61"/>
      <c r="L71" s="61"/>
      <c r="M71" s="61"/>
      <c r="N71" s="61"/>
      <c r="O71" s="61"/>
      <c r="P71" s="61"/>
      <c r="Q71" s="61"/>
      <c r="R71" s="61"/>
      <c r="S71" s="61"/>
      <c r="T71" s="61"/>
      <c r="U71" s="61"/>
      <c r="V71" s="61"/>
      <c r="W71" s="5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52"/>
      <c r="BF71" s="52"/>
      <c r="BG71" s="52"/>
      <c r="BH71" s="52"/>
      <c r="BI71" s="52"/>
      <c r="BJ71" s="52"/>
      <c r="BK71" s="52"/>
      <c r="BL71" s="52"/>
      <c r="BM71" s="52"/>
      <c r="BN71" s="52"/>
      <c r="BO71" s="52"/>
      <c r="BP71" s="52"/>
      <c r="BQ71" s="52"/>
      <c r="BR71" s="52"/>
      <c r="BS71" s="52"/>
      <c r="BT71" s="52"/>
      <c r="BU71" s="52"/>
      <c r="BV71" s="52"/>
      <c r="BW71" s="52"/>
      <c r="BX71" s="52"/>
      <c r="BY71" s="52"/>
    </row>
    <row r="72" spans="1:78" ht="3" customHeight="1">
      <c r="A72" s="60"/>
      <c r="B72" s="60"/>
      <c r="C72" s="60"/>
      <c r="D72" s="60"/>
      <c r="E72" s="60"/>
      <c r="F72" s="60"/>
      <c r="G72" s="60"/>
      <c r="H72" s="61"/>
      <c r="I72" s="61"/>
      <c r="J72" s="61"/>
      <c r="K72" s="61"/>
      <c r="L72" s="61"/>
      <c r="M72" s="61"/>
      <c r="N72" s="61"/>
      <c r="O72" s="61"/>
      <c r="P72" s="61"/>
      <c r="Q72" s="61"/>
      <c r="R72" s="61"/>
      <c r="S72" s="61"/>
      <c r="T72" s="61"/>
      <c r="U72" s="61"/>
      <c r="V72" s="61"/>
      <c r="W72" s="5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52"/>
      <c r="BF72" s="52"/>
      <c r="BG72" s="52"/>
      <c r="BH72" s="52"/>
      <c r="BI72" s="52"/>
      <c r="BJ72" s="52"/>
      <c r="BK72" s="52"/>
      <c r="BL72" s="52"/>
      <c r="BM72" s="52"/>
      <c r="BN72" s="52"/>
      <c r="BO72" s="52"/>
      <c r="BP72" s="52"/>
      <c r="BQ72" s="52"/>
      <c r="BR72" s="52"/>
      <c r="BS72" s="52"/>
      <c r="BT72" s="52"/>
      <c r="BU72" s="52"/>
      <c r="BV72" s="52"/>
      <c r="BW72" s="52"/>
      <c r="BX72" s="52"/>
      <c r="BY72" s="52"/>
    </row>
    <row r="73" spans="1:78" ht="3" customHeight="1">
      <c r="A73" s="60"/>
      <c r="B73" s="60"/>
      <c r="C73" s="60"/>
      <c r="D73" s="60"/>
      <c r="E73" s="60"/>
      <c r="F73" s="60"/>
      <c r="G73" s="60"/>
      <c r="H73" s="61"/>
      <c r="I73" s="61"/>
      <c r="J73" s="61"/>
      <c r="K73" s="61"/>
      <c r="L73" s="61"/>
      <c r="M73" s="61"/>
      <c r="N73" s="61"/>
      <c r="O73" s="61"/>
      <c r="P73" s="61"/>
      <c r="Q73" s="61"/>
      <c r="R73" s="61"/>
      <c r="S73" s="61"/>
      <c r="T73" s="61"/>
      <c r="U73" s="61"/>
      <c r="V73" s="61"/>
      <c r="W73" s="5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52"/>
      <c r="BF73" s="52"/>
      <c r="BG73" s="52"/>
      <c r="BH73" s="52"/>
      <c r="BI73" s="52"/>
      <c r="BJ73" s="52"/>
      <c r="BK73" s="52"/>
      <c r="BL73" s="52"/>
      <c r="BM73" s="52"/>
      <c r="BN73" s="52"/>
      <c r="BO73" s="52"/>
      <c r="BP73" s="52"/>
      <c r="BQ73" s="52"/>
      <c r="BR73" s="52"/>
      <c r="BS73" s="52"/>
      <c r="BT73" s="52"/>
      <c r="BU73" s="52"/>
      <c r="BV73" s="52"/>
      <c r="BW73" s="52"/>
      <c r="BX73" s="52"/>
      <c r="BY73" s="52"/>
    </row>
    <row r="74" spans="1:78" ht="3" customHeight="1">
      <c r="A74" s="60"/>
      <c r="B74" s="60"/>
      <c r="C74" s="60"/>
      <c r="D74" s="60"/>
      <c r="E74" s="60"/>
      <c r="F74" s="60"/>
      <c r="G74" s="60"/>
      <c r="H74" s="61"/>
      <c r="I74" s="61"/>
      <c r="J74" s="61"/>
      <c r="K74" s="61"/>
      <c r="L74" s="61"/>
      <c r="M74" s="61"/>
      <c r="N74" s="61"/>
      <c r="O74" s="61"/>
      <c r="P74" s="61"/>
      <c r="Q74" s="61"/>
      <c r="R74" s="61"/>
      <c r="S74" s="61"/>
      <c r="T74" s="61"/>
      <c r="U74" s="61"/>
      <c r="V74" s="61"/>
      <c r="W74" s="5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52"/>
      <c r="BF74" s="52"/>
      <c r="BG74" s="52"/>
      <c r="BH74" s="52"/>
      <c r="BI74" s="52"/>
      <c r="BJ74" s="52"/>
      <c r="BK74" s="52"/>
      <c r="BL74" s="52"/>
      <c r="BM74" s="52"/>
      <c r="BN74" s="52"/>
      <c r="BO74" s="52"/>
      <c r="BP74" s="52"/>
      <c r="BQ74" s="52"/>
      <c r="BR74" s="52"/>
      <c r="BS74" s="52"/>
      <c r="BT74" s="52"/>
      <c r="BU74" s="52"/>
      <c r="BV74" s="52"/>
      <c r="BW74" s="52"/>
      <c r="BX74" s="52"/>
      <c r="BY74" s="52"/>
    </row>
    <row r="75" spans="1:78" ht="3" customHeight="1">
      <c r="A75" s="60"/>
      <c r="B75" s="60"/>
      <c r="C75" s="60"/>
      <c r="D75" s="60"/>
      <c r="E75" s="60"/>
      <c r="F75" s="60"/>
      <c r="G75" s="60"/>
      <c r="H75" s="61"/>
      <c r="I75" s="61"/>
      <c r="J75" s="61"/>
      <c r="K75" s="61"/>
      <c r="L75" s="61"/>
      <c r="M75" s="61"/>
      <c r="N75" s="61"/>
      <c r="O75" s="61"/>
      <c r="P75" s="61"/>
      <c r="Q75" s="61"/>
      <c r="R75" s="61"/>
      <c r="S75" s="61"/>
      <c r="T75" s="61"/>
      <c r="U75" s="61"/>
      <c r="V75" s="61"/>
      <c r="W75" s="5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52"/>
      <c r="BF75" s="52"/>
      <c r="BG75" s="52"/>
      <c r="BH75" s="52"/>
      <c r="BI75" s="52"/>
      <c r="BJ75" s="52"/>
      <c r="BK75" s="52"/>
      <c r="BL75" s="52"/>
      <c r="BM75" s="52"/>
      <c r="BN75" s="52"/>
      <c r="BO75" s="52"/>
      <c r="BP75" s="52"/>
      <c r="BQ75" s="52"/>
      <c r="BR75" s="52"/>
      <c r="BS75" s="52"/>
      <c r="BT75" s="52"/>
      <c r="BU75" s="52"/>
      <c r="BV75" s="52"/>
      <c r="BW75" s="52"/>
      <c r="BX75" s="52"/>
      <c r="BY75" s="52"/>
    </row>
    <row r="76" spans="1:78" ht="3" customHeight="1">
      <c r="A76" s="60"/>
      <c r="B76" s="60"/>
      <c r="C76" s="60"/>
      <c r="D76" s="60"/>
      <c r="E76" s="60"/>
      <c r="F76" s="60"/>
      <c r="G76" s="60"/>
      <c r="H76" s="61"/>
      <c r="I76" s="61"/>
      <c r="J76" s="61"/>
      <c r="K76" s="61"/>
      <c r="L76" s="61"/>
      <c r="M76" s="61"/>
      <c r="N76" s="61"/>
      <c r="O76" s="61"/>
      <c r="P76" s="61"/>
      <c r="Q76" s="61"/>
      <c r="R76" s="61"/>
      <c r="S76" s="61"/>
      <c r="T76" s="61"/>
      <c r="U76" s="61"/>
      <c r="V76" s="61"/>
      <c r="W76" s="52"/>
      <c r="X76" s="62"/>
      <c r="Y76" s="62"/>
      <c r="Z76" s="62"/>
      <c r="AA76" s="62"/>
      <c r="AB76" s="62"/>
      <c r="AC76" s="62"/>
      <c r="AD76" s="62"/>
      <c r="AE76" s="62"/>
      <c r="AF76" s="62"/>
      <c r="AG76" s="62"/>
      <c r="AH76" s="62"/>
      <c r="AI76" s="62"/>
      <c r="AJ76" s="62"/>
      <c r="AK76" s="62"/>
      <c r="AL76" s="62"/>
      <c r="AM76" s="62"/>
      <c r="AN76" s="62"/>
      <c r="AO76" s="62"/>
      <c r="AP76" s="62"/>
      <c r="AQ76" s="62"/>
      <c r="AR76" s="62"/>
      <c r="AS76" s="62"/>
      <c r="AT76" s="62"/>
      <c r="AU76" s="62"/>
      <c r="AV76" s="62"/>
      <c r="AW76" s="62"/>
      <c r="AX76" s="62"/>
      <c r="AY76" s="62"/>
      <c r="AZ76" s="62"/>
      <c r="BA76" s="62"/>
      <c r="BB76" s="62"/>
      <c r="BC76" s="62"/>
      <c r="BD76" s="62"/>
      <c r="BE76" s="52"/>
      <c r="BF76" s="52"/>
      <c r="BG76" s="52"/>
      <c r="BH76" s="52"/>
      <c r="BI76" s="52"/>
      <c r="BJ76" s="52"/>
      <c r="BK76" s="52"/>
      <c r="BL76" s="52"/>
      <c r="BM76" s="52"/>
      <c r="BN76" s="52"/>
      <c r="BO76" s="52"/>
      <c r="BP76" s="52"/>
      <c r="BQ76" s="52"/>
      <c r="BR76" s="52"/>
      <c r="BS76" s="52"/>
      <c r="BT76" s="52"/>
      <c r="BU76" s="52"/>
      <c r="BV76" s="52"/>
      <c r="BW76" s="52"/>
      <c r="BX76" s="52"/>
      <c r="BY76" s="52"/>
    </row>
    <row r="77" spans="1:78" ht="4.5" customHeight="1">
      <c r="A77" s="63"/>
      <c r="B77" s="63"/>
      <c r="C77" s="63"/>
      <c r="D77" s="64"/>
      <c r="E77" s="64"/>
      <c r="F77" s="64"/>
      <c r="G77" s="64"/>
      <c r="H77" s="63"/>
      <c r="I77" s="63"/>
      <c r="J77" s="63"/>
      <c r="K77" s="64"/>
      <c r="L77" s="64"/>
      <c r="M77" s="64"/>
      <c r="N77" s="64"/>
      <c r="O77" s="65"/>
      <c r="P77" s="65"/>
      <c r="Q77" s="65"/>
      <c r="R77" s="65"/>
      <c r="S77" s="66"/>
      <c r="T77" s="66"/>
      <c r="U77" s="66"/>
      <c r="V77" s="65"/>
      <c r="W77" s="65"/>
      <c r="X77" s="66"/>
      <c r="Y77" s="66"/>
      <c r="Z77" s="66"/>
      <c r="AA77" s="66"/>
      <c r="AB77" s="52"/>
      <c r="AC77" s="67"/>
      <c r="AD77" s="68"/>
      <c r="AE77" s="69"/>
      <c r="AF77" s="69"/>
      <c r="AG77" s="69"/>
      <c r="AH77" s="69"/>
      <c r="AI77" s="69"/>
      <c r="AJ77" s="68"/>
      <c r="AK77" s="68"/>
      <c r="AL77" s="70"/>
      <c r="AM77" s="70"/>
      <c r="AN77" s="70"/>
      <c r="AO77" s="70"/>
      <c r="AP77" s="70"/>
      <c r="AQ77" s="67"/>
      <c r="AR77" s="67"/>
      <c r="AS77" s="71"/>
      <c r="AT77" s="71"/>
      <c r="AU77" s="71"/>
      <c r="AV77" s="71"/>
      <c r="AW77" s="71"/>
      <c r="AX77" s="71"/>
      <c r="AY77" s="71"/>
      <c r="AZ77" s="71"/>
      <c r="BA77" s="71"/>
      <c r="BB77" s="71"/>
      <c r="BC77" s="71"/>
      <c r="BD77" s="71"/>
      <c r="BE77" s="71"/>
      <c r="BF77" s="71"/>
      <c r="BG77" s="71"/>
      <c r="BH77" s="71"/>
      <c r="BI77" s="70"/>
      <c r="BJ77" s="70"/>
      <c r="BK77" s="70"/>
      <c r="BL77" s="70"/>
      <c r="BM77" s="70"/>
      <c r="BN77" s="70"/>
      <c r="BO77" s="70"/>
      <c r="BP77" s="70"/>
      <c r="BQ77" s="70"/>
      <c r="BR77" s="70"/>
      <c r="BS77" s="70"/>
      <c r="BT77" s="70"/>
      <c r="BU77" s="70"/>
      <c r="BV77" s="70"/>
      <c r="BW77" s="70"/>
      <c r="BX77" s="70"/>
      <c r="BY77" s="70"/>
      <c r="BZ77" s="72"/>
    </row>
    <row r="78" spans="1:78" ht="6.75" customHeight="1">
      <c r="A78" s="52"/>
      <c r="B78" s="363"/>
      <c r="C78" s="363"/>
      <c r="D78" s="363"/>
      <c r="E78" s="363"/>
      <c r="F78" s="363"/>
      <c r="G78" s="363"/>
      <c r="H78" s="363"/>
      <c r="I78" s="363"/>
      <c r="J78" s="363"/>
      <c r="K78" s="363"/>
      <c r="L78" s="363"/>
      <c r="M78" s="363"/>
      <c r="N78" s="363"/>
      <c r="O78" s="363"/>
      <c r="P78" s="363"/>
      <c r="Q78" s="363"/>
      <c r="R78" s="363"/>
      <c r="S78" s="363"/>
      <c r="T78" s="363"/>
      <c r="U78" s="363"/>
      <c r="V78" s="363"/>
      <c r="W78" s="363"/>
      <c r="X78" s="363"/>
      <c r="Y78" s="363"/>
      <c r="Z78" s="363"/>
      <c r="AA78" s="363"/>
      <c r="AB78" s="363"/>
      <c r="AC78" s="363"/>
      <c r="AD78" s="363"/>
      <c r="AE78" s="363"/>
      <c r="AF78" s="363"/>
      <c r="AG78" s="363"/>
      <c r="AH78" s="363"/>
      <c r="AI78" s="363"/>
      <c r="AJ78" s="363"/>
      <c r="AK78" s="363"/>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row>
    <row r="79" spans="1:78" ht="6.75" customHeight="1">
      <c r="A79" s="52"/>
      <c r="B79" s="363"/>
      <c r="C79" s="363"/>
      <c r="D79" s="363"/>
      <c r="E79" s="363"/>
      <c r="F79" s="363"/>
      <c r="G79" s="363"/>
      <c r="H79" s="363"/>
      <c r="I79" s="363"/>
      <c r="J79" s="363"/>
      <c r="K79" s="363"/>
      <c r="L79" s="363"/>
      <c r="M79" s="363"/>
      <c r="N79" s="363"/>
      <c r="O79" s="363"/>
      <c r="P79" s="363"/>
      <c r="Q79" s="363"/>
      <c r="R79" s="363"/>
      <c r="S79" s="363"/>
      <c r="T79" s="363"/>
      <c r="U79" s="363"/>
      <c r="V79" s="363"/>
      <c r="W79" s="363"/>
      <c r="X79" s="363"/>
      <c r="Y79" s="363"/>
      <c r="Z79" s="363"/>
      <c r="AA79" s="363"/>
      <c r="AB79" s="363"/>
      <c r="AC79" s="363"/>
      <c r="AD79" s="363"/>
      <c r="AE79" s="363"/>
      <c r="AF79" s="363"/>
      <c r="AG79" s="363"/>
      <c r="AH79" s="363"/>
      <c r="AI79" s="363"/>
      <c r="AJ79" s="363"/>
      <c r="AK79" s="363"/>
      <c r="AL79" s="52"/>
      <c r="AM79" s="52"/>
      <c r="AN79" s="52"/>
      <c r="AO79" s="52"/>
      <c r="AP79" s="52"/>
      <c r="AQ79" s="52"/>
      <c r="AR79" s="52"/>
      <c r="AS79" s="73"/>
      <c r="AT79" s="74"/>
      <c r="AU79" s="74"/>
      <c r="AV79" s="74"/>
      <c r="AW79" s="74"/>
      <c r="AX79" s="74"/>
      <c r="AY79" s="74"/>
      <c r="AZ79" s="74"/>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74"/>
    </row>
    <row r="80" spans="1:78" ht="6" customHeight="1">
      <c r="A80" s="52"/>
      <c r="B80" s="364"/>
      <c r="C80" s="364"/>
      <c r="D80" s="364"/>
      <c r="E80" s="364"/>
      <c r="F80" s="364"/>
      <c r="G80" s="364"/>
      <c r="H80" s="364"/>
      <c r="I80" s="364"/>
      <c r="J80" s="364"/>
      <c r="K80" s="364"/>
      <c r="L80" s="364"/>
      <c r="M80" s="364"/>
      <c r="N80" s="364"/>
      <c r="O80" s="364"/>
      <c r="P80" s="364"/>
      <c r="Q80" s="364"/>
      <c r="R80" s="364"/>
      <c r="S80" s="364"/>
      <c r="T80" s="364"/>
      <c r="U80" s="364"/>
      <c r="V80" s="364"/>
      <c r="W80" s="364"/>
      <c r="X80" s="364"/>
      <c r="Y80" s="364"/>
      <c r="Z80" s="364"/>
      <c r="AA80" s="364"/>
      <c r="AB80" s="364"/>
      <c r="AC80" s="364"/>
      <c r="AD80" s="364"/>
      <c r="AE80" s="364"/>
      <c r="AF80" s="364"/>
      <c r="AG80" s="364"/>
      <c r="AH80" s="364"/>
      <c r="AI80" s="364"/>
      <c r="AJ80" s="364"/>
      <c r="AK80" s="364"/>
      <c r="AL80" s="364"/>
      <c r="AM80" s="52"/>
      <c r="AN80" s="52"/>
      <c r="AO80" s="52"/>
      <c r="AP80" s="52"/>
      <c r="AQ80" s="52"/>
      <c r="AR80" s="52"/>
      <c r="AS80" s="74"/>
      <c r="AT80" s="74"/>
      <c r="AU80" s="74"/>
      <c r="AV80" s="74"/>
      <c r="AW80" s="74"/>
      <c r="AX80" s="74"/>
      <c r="AY80" s="74"/>
      <c r="AZ80" s="74"/>
      <c r="BA80" s="52"/>
      <c r="BB80" s="368"/>
      <c r="BC80" s="368"/>
      <c r="BD80" s="368"/>
      <c r="BE80" s="368"/>
      <c r="BF80" s="368"/>
      <c r="BG80" s="368"/>
      <c r="BH80" s="368"/>
      <c r="BI80" s="368"/>
      <c r="BJ80" s="368"/>
      <c r="BK80" s="368"/>
      <c r="BL80" s="368"/>
      <c r="BM80" s="368"/>
      <c r="BN80" s="368"/>
      <c r="BO80" s="368"/>
      <c r="BP80" s="368"/>
      <c r="BQ80" s="368"/>
      <c r="BR80" s="368"/>
      <c r="BS80" s="368"/>
      <c r="BT80" s="368"/>
      <c r="BU80" s="368"/>
      <c r="BV80" s="368"/>
      <c r="BW80" s="368"/>
      <c r="BX80" s="368"/>
      <c r="BY80" s="368"/>
    </row>
    <row r="81" spans="1:77" ht="6" customHeight="1">
      <c r="A81" s="52"/>
      <c r="B81" s="364"/>
      <c r="C81" s="364"/>
      <c r="D81" s="364"/>
      <c r="E81" s="364"/>
      <c r="F81" s="364"/>
      <c r="G81" s="364"/>
      <c r="H81" s="364"/>
      <c r="I81" s="364"/>
      <c r="J81" s="364"/>
      <c r="K81" s="364"/>
      <c r="L81" s="364"/>
      <c r="M81" s="364"/>
      <c r="N81" s="364"/>
      <c r="O81" s="364"/>
      <c r="P81" s="364"/>
      <c r="Q81" s="364"/>
      <c r="R81" s="364"/>
      <c r="S81" s="364"/>
      <c r="T81" s="364"/>
      <c r="U81" s="364"/>
      <c r="V81" s="364"/>
      <c r="W81" s="364"/>
      <c r="X81" s="364"/>
      <c r="Y81" s="364"/>
      <c r="Z81" s="364"/>
      <c r="AA81" s="364"/>
      <c r="AB81" s="364"/>
      <c r="AC81" s="364"/>
      <c r="AD81" s="364"/>
      <c r="AE81" s="364"/>
      <c r="AF81" s="364"/>
      <c r="AG81" s="364"/>
      <c r="AH81" s="364"/>
      <c r="AI81" s="364"/>
      <c r="AJ81" s="364"/>
      <c r="AK81" s="364"/>
      <c r="AL81" s="364"/>
      <c r="AM81" s="52"/>
      <c r="AN81" s="52"/>
      <c r="AO81" s="52"/>
      <c r="AP81" s="52"/>
      <c r="AQ81" s="52"/>
      <c r="AR81" s="52"/>
      <c r="AS81" s="74"/>
      <c r="AT81" s="74"/>
      <c r="AU81" s="74"/>
      <c r="AV81" s="74"/>
      <c r="AW81" s="74"/>
      <c r="AX81" s="74"/>
      <c r="AY81" s="74"/>
      <c r="AZ81" s="74"/>
      <c r="BA81" s="52"/>
      <c r="BB81" s="368"/>
      <c r="BC81" s="368"/>
      <c r="BD81" s="368"/>
      <c r="BE81" s="368"/>
      <c r="BF81" s="368"/>
      <c r="BG81" s="368"/>
      <c r="BH81" s="368"/>
      <c r="BI81" s="368"/>
      <c r="BJ81" s="368"/>
      <c r="BK81" s="368"/>
      <c r="BL81" s="368"/>
      <c r="BM81" s="368"/>
      <c r="BN81" s="368"/>
      <c r="BO81" s="368"/>
      <c r="BP81" s="368"/>
      <c r="BQ81" s="368"/>
      <c r="BR81" s="368"/>
      <c r="BS81" s="368"/>
      <c r="BT81" s="368"/>
      <c r="BU81" s="368"/>
      <c r="BV81" s="368"/>
      <c r="BW81" s="368"/>
      <c r="BX81" s="368"/>
      <c r="BY81" s="368"/>
    </row>
    <row r="82" spans="1:77" ht="6" customHeight="1">
      <c r="A82" s="52"/>
      <c r="B82" s="364"/>
      <c r="C82" s="364"/>
      <c r="D82" s="364"/>
      <c r="E82" s="364"/>
      <c r="F82" s="364"/>
      <c r="G82" s="364"/>
      <c r="H82" s="364"/>
      <c r="I82" s="364"/>
      <c r="J82" s="364"/>
      <c r="K82" s="364"/>
      <c r="L82" s="364"/>
      <c r="M82" s="364"/>
      <c r="N82" s="364"/>
      <c r="O82" s="364"/>
      <c r="P82" s="364"/>
      <c r="Q82" s="364"/>
      <c r="R82" s="364"/>
      <c r="S82" s="364"/>
      <c r="T82" s="364"/>
      <c r="U82" s="364"/>
      <c r="V82" s="364"/>
      <c r="W82" s="364"/>
      <c r="X82" s="364"/>
      <c r="Y82" s="364"/>
      <c r="Z82" s="364"/>
      <c r="AA82" s="364"/>
      <c r="AB82" s="364"/>
      <c r="AC82" s="364"/>
      <c r="AD82" s="364"/>
      <c r="AE82" s="364"/>
      <c r="AF82" s="364"/>
      <c r="AG82" s="364"/>
      <c r="AH82" s="364"/>
      <c r="AI82" s="364"/>
      <c r="AJ82" s="364"/>
      <c r="AK82" s="364"/>
      <c r="AL82" s="364"/>
      <c r="AM82" s="52"/>
      <c r="AN82" s="52"/>
      <c r="AO82" s="52"/>
      <c r="AP82" s="52"/>
      <c r="AQ82" s="52"/>
      <c r="AR82" s="52"/>
      <c r="AS82" s="52"/>
      <c r="AT82" s="52"/>
      <c r="AU82" s="52"/>
      <c r="AV82" s="52"/>
      <c r="AW82" s="52"/>
      <c r="AX82" s="52"/>
      <c r="AY82" s="52"/>
      <c r="AZ82" s="52"/>
      <c r="BA82" s="52"/>
      <c r="BB82" s="75"/>
      <c r="BC82" s="75"/>
      <c r="BD82" s="75"/>
      <c r="BE82" s="75"/>
      <c r="BF82" s="75"/>
      <c r="BG82" s="75"/>
      <c r="BH82" s="75"/>
      <c r="BI82" s="75"/>
      <c r="BJ82" s="75"/>
      <c r="BK82" s="75"/>
      <c r="BL82" s="75"/>
      <c r="BM82" s="75"/>
      <c r="BN82" s="75"/>
      <c r="BO82" s="75"/>
      <c r="BP82" s="75"/>
      <c r="BQ82" s="75"/>
      <c r="BR82" s="75"/>
      <c r="BS82" s="75"/>
      <c r="BT82" s="75"/>
      <c r="BU82" s="75"/>
      <c r="BV82" s="75"/>
      <c r="BW82" s="75"/>
      <c r="BX82" s="75"/>
      <c r="BY82" s="75"/>
    </row>
    <row r="83" spans="1:77" ht="6.75" customHeight="1">
      <c r="A83" s="52"/>
      <c r="B83" s="369"/>
      <c r="C83" s="369"/>
      <c r="D83" s="369"/>
      <c r="E83" s="369"/>
      <c r="F83" s="369"/>
      <c r="G83" s="369"/>
      <c r="H83" s="369"/>
      <c r="I83" s="369"/>
      <c r="J83" s="369"/>
      <c r="K83" s="369"/>
      <c r="L83" s="369"/>
      <c r="M83" s="369"/>
      <c r="N83" s="369"/>
      <c r="O83" s="369"/>
      <c r="P83" s="369"/>
      <c r="Q83" s="369"/>
      <c r="R83" s="369"/>
      <c r="S83" s="369"/>
      <c r="T83" s="369"/>
      <c r="U83" s="369"/>
      <c r="V83" s="369"/>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75"/>
      <c r="BC83" s="75"/>
      <c r="BD83" s="75"/>
      <c r="BE83" s="75"/>
      <c r="BF83" s="75"/>
      <c r="BG83" s="75"/>
      <c r="BH83" s="75"/>
      <c r="BI83" s="75"/>
      <c r="BJ83" s="75"/>
      <c r="BK83" s="75"/>
      <c r="BL83" s="75"/>
      <c r="BM83" s="75"/>
      <c r="BN83" s="75"/>
      <c r="BO83" s="75"/>
      <c r="BP83" s="75"/>
      <c r="BQ83" s="75"/>
      <c r="BR83" s="75"/>
      <c r="BS83" s="75"/>
      <c r="BT83" s="75"/>
      <c r="BU83" s="75"/>
      <c r="BV83" s="75"/>
      <c r="BW83" s="75"/>
      <c r="BX83" s="75"/>
      <c r="BY83" s="75"/>
    </row>
    <row r="84" spans="1:77" ht="6.75" customHeight="1">
      <c r="A84" s="52"/>
      <c r="B84" s="369"/>
      <c r="C84" s="369"/>
      <c r="D84" s="369"/>
      <c r="E84" s="369"/>
      <c r="F84" s="369"/>
      <c r="G84" s="369"/>
      <c r="H84" s="369"/>
      <c r="I84" s="369"/>
      <c r="J84" s="369"/>
      <c r="K84" s="369"/>
      <c r="L84" s="369"/>
      <c r="M84" s="369"/>
      <c r="N84" s="369"/>
      <c r="O84" s="369"/>
      <c r="P84" s="369"/>
      <c r="Q84" s="369"/>
      <c r="R84" s="369"/>
      <c r="S84" s="369"/>
      <c r="T84" s="369"/>
      <c r="U84" s="369"/>
      <c r="V84" s="369"/>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75"/>
      <c r="BC84" s="75"/>
      <c r="BD84" s="75"/>
      <c r="BE84" s="75"/>
      <c r="BF84" s="75"/>
      <c r="BG84" s="75"/>
      <c r="BH84" s="75"/>
      <c r="BI84" s="75"/>
      <c r="BJ84" s="75"/>
      <c r="BK84" s="75"/>
      <c r="BL84" s="75"/>
      <c r="BM84" s="75"/>
      <c r="BN84" s="75"/>
      <c r="BO84" s="75"/>
      <c r="BP84" s="75"/>
      <c r="BQ84" s="75"/>
      <c r="BR84" s="75"/>
      <c r="BS84" s="75"/>
      <c r="BT84" s="75"/>
      <c r="BU84" s="75"/>
      <c r="BV84" s="75"/>
      <c r="BW84" s="75"/>
      <c r="BX84" s="75"/>
      <c r="BY84" s="75"/>
    </row>
    <row r="85" spans="1:77" ht="6" customHeight="1">
      <c r="A85" s="52"/>
      <c r="B85" s="364"/>
      <c r="C85" s="364"/>
      <c r="D85" s="364"/>
      <c r="E85" s="364"/>
      <c r="F85" s="364"/>
      <c r="G85" s="364"/>
      <c r="H85" s="364"/>
      <c r="I85" s="364"/>
      <c r="J85" s="364"/>
      <c r="K85" s="364"/>
      <c r="L85" s="364"/>
      <c r="M85" s="364"/>
      <c r="N85" s="364"/>
      <c r="O85" s="364"/>
      <c r="P85" s="364"/>
      <c r="Q85" s="364"/>
      <c r="R85" s="364"/>
      <c r="S85" s="364"/>
      <c r="T85" s="364"/>
      <c r="U85" s="364"/>
      <c r="V85" s="364"/>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row>
    <row r="86" spans="1:77" ht="6" customHeight="1">
      <c r="A86" s="52"/>
      <c r="B86" s="364"/>
      <c r="C86" s="364"/>
      <c r="D86" s="364"/>
      <c r="E86" s="364"/>
      <c r="F86" s="364"/>
      <c r="G86" s="364"/>
      <c r="H86" s="364"/>
      <c r="I86" s="364"/>
      <c r="J86" s="364"/>
      <c r="K86" s="364"/>
      <c r="L86" s="364"/>
      <c r="M86" s="364"/>
      <c r="N86" s="364"/>
      <c r="O86" s="364"/>
      <c r="P86" s="364"/>
      <c r="Q86" s="364"/>
      <c r="R86" s="364"/>
      <c r="S86" s="364"/>
      <c r="T86" s="364"/>
      <c r="U86" s="364"/>
      <c r="V86" s="364"/>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76"/>
      <c r="BF86" s="76"/>
      <c r="BG86" s="76"/>
      <c r="BH86" s="76"/>
      <c r="BI86" s="76"/>
      <c r="BJ86" s="76"/>
      <c r="BK86" s="76"/>
      <c r="BL86" s="76"/>
      <c r="BM86" s="76"/>
      <c r="BN86" s="76"/>
      <c r="BO86" s="76"/>
      <c r="BP86" s="76"/>
      <c r="BQ86" s="76"/>
      <c r="BR86" s="76"/>
      <c r="BS86" s="76"/>
      <c r="BT86" s="76"/>
      <c r="BU86" s="76"/>
      <c r="BV86" s="76"/>
      <c r="BW86" s="52"/>
      <c r="BX86" s="52"/>
      <c r="BY86" s="52"/>
    </row>
    <row r="87" spans="1:77" ht="6" customHeight="1">
      <c r="A87" s="52"/>
      <c r="B87" s="364"/>
      <c r="C87" s="364"/>
      <c r="D87" s="364"/>
      <c r="E87" s="364"/>
      <c r="F87" s="364"/>
      <c r="G87" s="364"/>
      <c r="H87" s="364"/>
      <c r="I87" s="364"/>
      <c r="J87" s="364"/>
      <c r="K87" s="364"/>
      <c r="L87" s="364"/>
      <c r="M87" s="364"/>
      <c r="N87" s="364"/>
      <c r="O87" s="364"/>
      <c r="P87" s="364"/>
      <c r="Q87" s="364"/>
      <c r="R87" s="364"/>
      <c r="S87" s="364"/>
      <c r="T87" s="364"/>
      <c r="U87" s="364"/>
      <c r="V87" s="364"/>
      <c r="W87" s="52"/>
      <c r="X87" s="52"/>
      <c r="Y87" s="52"/>
      <c r="Z87" s="52"/>
      <c r="AA87" s="52"/>
      <c r="AB87" s="52"/>
      <c r="AC87" s="52"/>
      <c r="AD87" s="52"/>
      <c r="AE87" s="365"/>
      <c r="AF87" s="365"/>
      <c r="AG87" s="365"/>
      <c r="AH87" s="365"/>
      <c r="AI87" s="365"/>
      <c r="AJ87" s="365"/>
      <c r="AK87" s="365"/>
      <c r="AL87" s="365"/>
      <c r="AM87" s="365"/>
      <c r="AN87" s="365"/>
      <c r="AO87" s="365"/>
      <c r="AP87" s="365"/>
      <c r="AQ87" s="365"/>
      <c r="AR87" s="365"/>
      <c r="AS87" s="365"/>
      <c r="AT87" s="365"/>
      <c r="AU87" s="365"/>
      <c r="AV87" s="52"/>
      <c r="AW87" s="52"/>
      <c r="AX87" s="52"/>
      <c r="AY87" s="52"/>
      <c r="AZ87" s="52"/>
      <c r="BA87" s="52"/>
      <c r="BB87" s="52"/>
      <c r="BC87" s="52"/>
      <c r="BD87" s="52"/>
      <c r="BE87" s="366"/>
      <c r="BF87" s="366"/>
      <c r="BG87" s="366"/>
      <c r="BH87" s="366"/>
      <c r="BI87" s="366"/>
      <c r="BJ87" s="366"/>
      <c r="BK87" s="366"/>
      <c r="BL87" s="366"/>
      <c r="BM87" s="366"/>
      <c r="BN87" s="366"/>
      <c r="BO87" s="366"/>
      <c r="BP87" s="366"/>
      <c r="BQ87" s="366"/>
      <c r="BR87" s="366"/>
      <c r="BS87" s="366"/>
      <c r="BT87" s="366"/>
      <c r="BU87" s="366"/>
      <c r="BV87" s="366"/>
      <c r="BW87" s="52"/>
      <c r="BX87" s="52"/>
      <c r="BY87" s="52"/>
    </row>
    <row r="88" spans="1:77" ht="9" customHeight="1">
      <c r="A88" s="52"/>
      <c r="B88" s="52"/>
      <c r="C88" s="52"/>
      <c r="D88" s="52"/>
      <c r="E88" s="52"/>
      <c r="F88" s="52"/>
      <c r="G88" s="52"/>
      <c r="H88" s="52"/>
      <c r="I88" s="367"/>
      <c r="J88" s="367"/>
      <c r="K88" s="367"/>
      <c r="L88" s="367"/>
      <c r="M88" s="367"/>
      <c r="N88" s="367"/>
      <c r="O88" s="367"/>
      <c r="P88" s="367"/>
      <c r="Q88" s="367"/>
      <c r="R88" s="367"/>
      <c r="S88" s="367"/>
      <c r="T88" s="367"/>
      <c r="U88" s="367"/>
      <c r="V88" s="367"/>
      <c r="W88" s="367"/>
      <c r="X88" s="367"/>
      <c r="Y88" s="367"/>
      <c r="Z88" s="367"/>
      <c r="AA88" s="367"/>
      <c r="AB88" s="367"/>
      <c r="AC88" s="367"/>
      <c r="AD88" s="367"/>
      <c r="AE88" s="367"/>
      <c r="AF88" s="367"/>
      <c r="AG88" s="367"/>
      <c r="AH88" s="367"/>
      <c r="AI88" s="367"/>
      <c r="AJ88" s="367"/>
      <c r="AK88" s="367"/>
      <c r="AL88" s="367"/>
      <c r="AM88" s="367"/>
      <c r="AN88" s="367"/>
      <c r="AO88" s="367"/>
      <c r="AP88" s="367"/>
      <c r="AQ88" s="367"/>
      <c r="AR88" s="367"/>
      <c r="AS88" s="367"/>
      <c r="AT88" s="367"/>
      <c r="AU88" s="367"/>
      <c r="AV88" s="367"/>
      <c r="AW88" s="367"/>
      <c r="AX88" s="367"/>
      <c r="AY88" s="367"/>
      <c r="AZ88" s="367"/>
      <c r="BA88" s="367"/>
      <c r="BB88" s="367"/>
      <c r="BC88" s="367"/>
      <c r="BD88" s="367"/>
      <c r="BE88" s="367"/>
      <c r="BF88" s="367"/>
      <c r="BG88" s="367"/>
      <c r="BH88" s="367"/>
      <c r="BI88" s="367"/>
      <c r="BJ88" s="367"/>
      <c r="BK88" s="367"/>
      <c r="BL88" s="367"/>
      <c r="BM88" s="367"/>
      <c r="BN88" s="367"/>
      <c r="BO88" s="367"/>
      <c r="BP88" s="367"/>
      <c r="BQ88" s="367"/>
      <c r="BR88" s="367"/>
      <c r="BS88" s="52"/>
      <c r="BT88" s="52"/>
      <c r="BU88" s="52"/>
      <c r="BV88" s="52"/>
      <c r="BW88" s="52"/>
      <c r="BX88" s="52"/>
      <c r="BY88" s="52"/>
    </row>
    <row r="89" spans="1:77" ht="6" customHeight="1">
      <c r="A89" s="52"/>
      <c r="B89" s="265"/>
      <c r="C89" s="265"/>
      <c r="D89" s="265"/>
      <c r="E89" s="265"/>
      <c r="F89" s="265"/>
      <c r="G89" s="265"/>
      <c r="H89" s="265"/>
      <c r="I89" s="265"/>
      <c r="J89" s="265"/>
      <c r="K89" s="265"/>
      <c r="L89" s="265"/>
      <c r="M89" s="265"/>
      <c r="N89" s="265"/>
      <c r="O89" s="265"/>
      <c r="P89" s="265"/>
      <c r="Q89" s="265"/>
      <c r="R89" s="265"/>
      <c r="S89" s="265"/>
      <c r="T89" s="265"/>
      <c r="U89" s="265"/>
      <c r="V89" s="265"/>
      <c r="W89" s="265"/>
      <c r="X89" s="265"/>
      <c r="Y89" s="265"/>
      <c r="Z89" s="265"/>
      <c r="AA89" s="265"/>
      <c r="AB89" s="265"/>
      <c r="AC89" s="265"/>
      <c r="AD89" s="265"/>
      <c r="AE89" s="265"/>
      <c r="AF89" s="265"/>
      <c r="AG89" s="265"/>
      <c r="AH89" s="265"/>
      <c r="AI89" s="265"/>
      <c r="AJ89" s="265"/>
      <c r="AK89" s="265"/>
      <c r="AL89" s="265"/>
      <c r="AM89" s="265"/>
      <c r="AN89" s="265"/>
      <c r="AO89" s="265"/>
      <c r="AP89" s="265"/>
      <c r="AQ89" s="265"/>
      <c r="AR89" s="265"/>
      <c r="AS89" s="265"/>
      <c r="AT89" s="265"/>
      <c r="AU89" s="265"/>
      <c r="AV89" s="265"/>
      <c r="AW89" s="265"/>
      <c r="AX89" s="265"/>
      <c r="AY89" s="265"/>
      <c r="AZ89" s="265"/>
      <c r="BA89" s="265"/>
      <c r="BB89" s="265"/>
      <c r="BC89" s="265"/>
      <c r="BD89" s="265"/>
      <c r="BE89" s="265"/>
      <c r="BF89" s="265"/>
      <c r="BG89" s="265"/>
      <c r="BH89" s="265"/>
      <c r="BI89" s="265"/>
      <c r="BJ89" s="265"/>
      <c r="BK89" s="265"/>
      <c r="BL89" s="265"/>
      <c r="BM89" s="265"/>
      <c r="BN89" s="265"/>
      <c r="BO89" s="265"/>
      <c r="BP89" s="265"/>
      <c r="BQ89" s="265"/>
      <c r="BR89" s="265"/>
      <c r="BS89" s="265"/>
      <c r="BT89" s="265"/>
      <c r="BU89" s="265"/>
      <c r="BV89" s="265"/>
      <c r="BW89" s="265"/>
      <c r="BX89" s="265"/>
      <c r="BY89" s="265"/>
    </row>
    <row r="90" spans="1:77" ht="6" customHeight="1">
      <c r="A90" s="52"/>
      <c r="B90" s="265"/>
      <c r="C90" s="265"/>
      <c r="D90" s="265"/>
      <c r="E90" s="265"/>
      <c r="F90" s="265"/>
      <c r="G90" s="265"/>
      <c r="H90" s="265"/>
      <c r="I90" s="265"/>
      <c r="J90" s="265"/>
      <c r="K90" s="265"/>
      <c r="L90" s="265"/>
      <c r="M90" s="265"/>
      <c r="N90" s="265"/>
      <c r="O90" s="265"/>
      <c r="P90" s="265"/>
      <c r="Q90" s="265"/>
      <c r="R90" s="265"/>
      <c r="S90" s="265"/>
      <c r="T90" s="265"/>
      <c r="U90" s="265"/>
      <c r="V90" s="265"/>
      <c r="W90" s="265"/>
      <c r="X90" s="265"/>
      <c r="Y90" s="265"/>
      <c r="Z90" s="265"/>
      <c r="AA90" s="265"/>
      <c r="AB90" s="265"/>
      <c r="AC90" s="265"/>
      <c r="AD90" s="265"/>
      <c r="AE90" s="265"/>
      <c r="AF90" s="265"/>
      <c r="AG90" s="265"/>
      <c r="AH90" s="265"/>
      <c r="AI90" s="265"/>
      <c r="AJ90" s="265"/>
      <c r="AK90" s="265"/>
      <c r="AL90" s="265"/>
      <c r="AM90" s="265"/>
      <c r="AN90" s="265"/>
      <c r="AO90" s="265"/>
      <c r="AP90" s="265"/>
      <c r="AQ90" s="265"/>
      <c r="AR90" s="265"/>
      <c r="AS90" s="265"/>
      <c r="AT90" s="265"/>
      <c r="AU90" s="265"/>
      <c r="AV90" s="265"/>
      <c r="AW90" s="265"/>
      <c r="AX90" s="265"/>
      <c r="AY90" s="265"/>
      <c r="AZ90" s="265"/>
      <c r="BA90" s="265"/>
      <c r="BB90" s="265"/>
      <c r="BC90" s="265"/>
      <c r="BD90" s="265"/>
      <c r="BE90" s="265"/>
      <c r="BF90" s="265"/>
      <c r="BG90" s="265"/>
      <c r="BH90" s="265"/>
      <c r="BI90" s="265"/>
      <c r="BJ90" s="265"/>
      <c r="BK90" s="265"/>
      <c r="BL90" s="265"/>
      <c r="BM90" s="265"/>
      <c r="BN90" s="265"/>
      <c r="BO90" s="265"/>
      <c r="BP90" s="265"/>
      <c r="BQ90" s="265"/>
      <c r="BR90" s="265"/>
      <c r="BS90" s="265"/>
      <c r="BT90" s="265"/>
      <c r="BU90" s="265"/>
      <c r="BV90" s="265"/>
      <c r="BW90" s="265"/>
      <c r="BX90" s="265"/>
      <c r="BY90" s="265"/>
    </row>
    <row r="91" spans="1:77" ht="6" customHeight="1">
      <c r="A91" s="52"/>
      <c r="B91" s="265"/>
      <c r="C91" s="265"/>
      <c r="D91" s="265"/>
      <c r="E91" s="265"/>
      <c r="F91" s="265"/>
      <c r="G91" s="265"/>
      <c r="H91" s="265"/>
      <c r="I91" s="265"/>
      <c r="J91" s="265"/>
      <c r="K91" s="265"/>
      <c r="L91" s="265"/>
      <c r="M91" s="265"/>
      <c r="N91" s="265"/>
      <c r="O91" s="265"/>
      <c r="P91" s="265"/>
      <c r="Q91" s="265"/>
      <c r="R91" s="265"/>
      <c r="S91" s="265"/>
      <c r="T91" s="265"/>
      <c r="U91" s="265"/>
      <c r="V91" s="265"/>
      <c r="W91" s="265"/>
      <c r="X91" s="265"/>
      <c r="Y91" s="265"/>
      <c r="Z91" s="265"/>
      <c r="AA91" s="265"/>
      <c r="AB91" s="265"/>
      <c r="AC91" s="265"/>
      <c r="AD91" s="265"/>
      <c r="AE91" s="265"/>
      <c r="AF91" s="265"/>
      <c r="AG91" s="265"/>
      <c r="AH91" s="265"/>
      <c r="AI91" s="265"/>
      <c r="AJ91" s="265"/>
      <c r="AK91" s="265"/>
      <c r="AL91" s="265"/>
      <c r="AM91" s="265"/>
      <c r="AN91" s="265"/>
      <c r="AO91" s="265"/>
      <c r="AP91" s="265"/>
      <c r="AQ91" s="265"/>
      <c r="AR91" s="265"/>
      <c r="AS91" s="265"/>
      <c r="AT91" s="265"/>
      <c r="AU91" s="265"/>
      <c r="AV91" s="265"/>
      <c r="AW91" s="265"/>
      <c r="AX91" s="265"/>
      <c r="AY91" s="265"/>
      <c r="AZ91" s="265"/>
      <c r="BA91" s="265"/>
      <c r="BB91" s="265"/>
      <c r="BC91" s="265"/>
      <c r="BD91" s="265"/>
      <c r="BE91" s="265"/>
      <c r="BF91" s="265"/>
      <c r="BG91" s="265"/>
      <c r="BH91" s="265"/>
      <c r="BI91" s="265"/>
      <c r="BJ91" s="265"/>
      <c r="BK91" s="265"/>
      <c r="BL91" s="265"/>
      <c r="BM91" s="265"/>
      <c r="BN91" s="265"/>
      <c r="BO91" s="265"/>
      <c r="BP91" s="265"/>
      <c r="BQ91" s="265"/>
      <c r="BR91" s="265"/>
      <c r="BS91" s="265"/>
      <c r="BT91" s="265"/>
      <c r="BU91" s="265"/>
      <c r="BV91" s="265"/>
      <c r="BW91" s="265"/>
      <c r="BX91" s="265"/>
      <c r="BY91" s="265"/>
    </row>
    <row r="92" spans="1:77" ht="6.75" customHeight="1">
      <c r="A92" s="52"/>
      <c r="B92" s="265"/>
      <c r="C92" s="265"/>
      <c r="D92" s="265"/>
      <c r="E92" s="265"/>
      <c r="F92" s="265"/>
      <c r="G92" s="265"/>
      <c r="H92" s="265"/>
      <c r="I92" s="265"/>
      <c r="J92" s="265"/>
      <c r="K92" s="265"/>
      <c r="L92" s="265"/>
      <c r="M92" s="265"/>
      <c r="N92" s="265"/>
      <c r="O92" s="265"/>
      <c r="P92" s="265"/>
      <c r="Q92" s="265"/>
      <c r="R92" s="265"/>
      <c r="S92" s="265"/>
      <c r="T92" s="265"/>
      <c r="U92" s="265"/>
      <c r="V92" s="265"/>
      <c r="W92" s="265"/>
      <c r="X92" s="265"/>
      <c r="Y92" s="265"/>
      <c r="Z92" s="265"/>
      <c r="AA92" s="265"/>
      <c r="AB92" s="265"/>
      <c r="AC92" s="265"/>
      <c r="AD92" s="265"/>
      <c r="AE92" s="265"/>
      <c r="AF92" s="265"/>
      <c r="AG92" s="265"/>
      <c r="AH92" s="265"/>
      <c r="AI92" s="265"/>
      <c r="AJ92" s="265"/>
      <c r="AK92" s="265"/>
      <c r="AL92" s="265"/>
      <c r="AM92" s="265"/>
      <c r="AN92" s="265"/>
      <c r="AO92" s="265"/>
      <c r="AP92" s="265"/>
      <c r="AQ92" s="265"/>
      <c r="AR92" s="265"/>
      <c r="AS92" s="265"/>
      <c r="AT92" s="265"/>
      <c r="AU92" s="265"/>
      <c r="AV92" s="265"/>
      <c r="AW92" s="265"/>
      <c r="AX92" s="265"/>
      <c r="AY92" s="265"/>
      <c r="AZ92" s="265"/>
      <c r="BA92" s="265"/>
      <c r="BB92" s="265"/>
      <c r="BC92" s="265"/>
      <c r="BD92" s="265"/>
      <c r="BE92" s="265"/>
      <c r="BF92" s="265"/>
      <c r="BG92" s="265"/>
      <c r="BH92" s="265"/>
      <c r="BI92" s="265"/>
      <c r="BJ92" s="265"/>
      <c r="BK92" s="265"/>
      <c r="BL92" s="265"/>
      <c r="BM92" s="265"/>
      <c r="BN92" s="265"/>
      <c r="BO92" s="265"/>
      <c r="BP92" s="265"/>
      <c r="BQ92" s="265"/>
      <c r="BR92" s="265"/>
      <c r="BS92" s="265"/>
      <c r="BT92" s="265"/>
      <c r="BU92" s="265"/>
      <c r="BV92" s="265"/>
      <c r="BW92" s="265"/>
      <c r="BX92" s="265"/>
      <c r="BY92" s="265"/>
    </row>
    <row r="93" spans="1:77" ht="6.75" customHeight="1">
      <c r="A93" s="52"/>
      <c r="B93" s="265"/>
      <c r="C93" s="265"/>
      <c r="D93" s="265"/>
      <c r="E93" s="265"/>
      <c r="F93" s="265"/>
      <c r="G93" s="265"/>
      <c r="H93" s="265"/>
      <c r="I93" s="265"/>
      <c r="J93" s="265"/>
      <c r="K93" s="265"/>
      <c r="L93" s="265"/>
      <c r="M93" s="265"/>
      <c r="N93" s="265"/>
      <c r="O93" s="265"/>
      <c r="P93" s="265"/>
      <c r="Q93" s="265"/>
      <c r="R93" s="265"/>
      <c r="S93" s="265"/>
      <c r="T93" s="265"/>
      <c r="U93" s="265"/>
      <c r="V93" s="265"/>
      <c r="W93" s="265"/>
      <c r="X93" s="265"/>
      <c r="Y93" s="265"/>
      <c r="Z93" s="265"/>
      <c r="AA93" s="265"/>
      <c r="AB93" s="265"/>
      <c r="AC93" s="265"/>
      <c r="AD93" s="265"/>
      <c r="AE93" s="265"/>
      <c r="AF93" s="265"/>
      <c r="AG93" s="265"/>
      <c r="AH93" s="265"/>
      <c r="AI93" s="265"/>
      <c r="AJ93" s="265"/>
      <c r="AK93" s="265"/>
      <c r="AL93" s="265"/>
      <c r="AM93" s="265"/>
      <c r="AN93" s="265"/>
      <c r="AO93" s="265"/>
      <c r="AP93" s="265"/>
      <c r="AQ93" s="265"/>
      <c r="AR93" s="265"/>
      <c r="AS93" s="265"/>
      <c r="AT93" s="265"/>
      <c r="AU93" s="265"/>
      <c r="AV93" s="265"/>
      <c r="AW93" s="265"/>
      <c r="AX93" s="265"/>
      <c r="AY93" s="265"/>
      <c r="AZ93" s="265"/>
      <c r="BA93" s="265"/>
      <c r="BB93" s="265"/>
      <c r="BC93" s="265"/>
      <c r="BD93" s="265"/>
      <c r="BE93" s="265"/>
      <c r="BF93" s="265"/>
      <c r="BG93" s="265"/>
      <c r="BH93" s="265"/>
      <c r="BI93" s="265"/>
      <c r="BJ93" s="265"/>
      <c r="BK93" s="265"/>
      <c r="BL93" s="265"/>
      <c r="BM93" s="265"/>
      <c r="BN93" s="265"/>
      <c r="BO93" s="265"/>
      <c r="BP93" s="265"/>
      <c r="BQ93" s="265"/>
      <c r="BR93" s="265"/>
      <c r="BS93" s="265"/>
      <c r="BT93" s="265"/>
      <c r="BU93" s="265"/>
      <c r="BV93" s="265"/>
      <c r="BW93" s="265"/>
      <c r="BX93" s="265"/>
      <c r="BY93" s="265"/>
    </row>
    <row r="94" spans="1:77" ht="6.75" customHeight="1">
      <c r="A94" s="52"/>
      <c r="B94" s="265"/>
      <c r="C94" s="265"/>
      <c r="D94" s="265"/>
      <c r="E94" s="265"/>
      <c r="F94" s="265"/>
      <c r="G94" s="265"/>
      <c r="H94" s="265"/>
      <c r="I94" s="265"/>
      <c r="J94" s="265"/>
      <c r="K94" s="265"/>
      <c r="L94" s="265"/>
      <c r="M94" s="265"/>
      <c r="N94" s="265"/>
      <c r="O94" s="265"/>
      <c r="P94" s="265"/>
      <c r="Q94" s="265"/>
      <c r="R94" s="265"/>
      <c r="S94" s="265"/>
      <c r="T94" s="265"/>
      <c r="U94" s="265"/>
      <c r="V94" s="265"/>
      <c r="W94" s="265"/>
      <c r="X94" s="265"/>
      <c r="Y94" s="265"/>
      <c r="Z94" s="265"/>
      <c r="AA94" s="265"/>
      <c r="AB94" s="265"/>
      <c r="AC94" s="265"/>
      <c r="AD94" s="265"/>
      <c r="AE94" s="265"/>
      <c r="AF94" s="265"/>
      <c r="AG94" s="265"/>
      <c r="AH94" s="265"/>
      <c r="AI94" s="265"/>
      <c r="AJ94" s="265"/>
      <c r="AK94" s="265"/>
      <c r="AL94" s="265"/>
      <c r="AM94" s="265"/>
      <c r="AN94" s="265"/>
      <c r="AO94" s="265"/>
      <c r="AP94" s="265"/>
      <c r="AQ94" s="265"/>
      <c r="AR94" s="265"/>
      <c r="AS94" s="265"/>
      <c r="AT94" s="265"/>
      <c r="AU94" s="265"/>
      <c r="AV94" s="265"/>
      <c r="AW94" s="265"/>
      <c r="AX94" s="265"/>
      <c r="AY94" s="265"/>
      <c r="AZ94" s="265"/>
      <c r="BA94" s="265"/>
      <c r="BB94" s="265"/>
      <c r="BC94" s="265"/>
      <c r="BD94" s="265"/>
      <c r="BE94" s="265"/>
      <c r="BF94" s="265"/>
      <c r="BG94" s="265"/>
      <c r="BH94" s="265"/>
      <c r="BI94" s="265"/>
      <c r="BJ94" s="265"/>
      <c r="BK94" s="265"/>
      <c r="BL94" s="265"/>
      <c r="BM94" s="265"/>
      <c r="BN94" s="265"/>
      <c r="BO94" s="265"/>
      <c r="BP94" s="265"/>
      <c r="BQ94" s="265"/>
      <c r="BR94" s="265"/>
      <c r="BS94" s="265"/>
      <c r="BT94" s="265"/>
      <c r="BU94" s="265"/>
      <c r="BV94" s="265"/>
      <c r="BW94" s="265"/>
      <c r="BX94" s="265"/>
      <c r="BY94" s="265"/>
    </row>
    <row r="95" spans="1:77" ht="6.75" customHeight="1">
      <c r="A95" s="52"/>
      <c r="B95" s="265"/>
      <c r="C95" s="265"/>
      <c r="D95" s="265"/>
      <c r="E95" s="265"/>
      <c r="F95" s="265"/>
      <c r="G95" s="265"/>
      <c r="H95" s="265"/>
      <c r="I95" s="265"/>
      <c r="J95" s="265"/>
      <c r="K95" s="265"/>
      <c r="L95" s="265"/>
      <c r="M95" s="265"/>
      <c r="N95" s="265"/>
      <c r="O95" s="265"/>
      <c r="P95" s="265"/>
      <c r="Q95" s="265"/>
      <c r="R95" s="265"/>
      <c r="S95" s="265"/>
      <c r="T95" s="265"/>
      <c r="U95" s="265"/>
      <c r="V95" s="265"/>
      <c r="W95" s="265"/>
      <c r="X95" s="265"/>
      <c r="Y95" s="265"/>
      <c r="Z95" s="265"/>
      <c r="AA95" s="265"/>
      <c r="AB95" s="265"/>
      <c r="AC95" s="265"/>
      <c r="AD95" s="265"/>
      <c r="AE95" s="265"/>
      <c r="AF95" s="265"/>
      <c r="AG95" s="265"/>
      <c r="AH95" s="265"/>
      <c r="AI95" s="265"/>
      <c r="AJ95" s="265"/>
      <c r="AK95" s="265"/>
      <c r="AL95" s="265"/>
      <c r="AM95" s="265"/>
      <c r="AN95" s="265"/>
      <c r="AO95" s="265"/>
      <c r="AP95" s="265"/>
      <c r="AQ95" s="265"/>
      <c r="AR95" s="265"/>
      <c r="AS95" s="265"/>
      <c r="AT95" s="265"/>
      <c r="AU95" s="265"/>
      <c r="AV95" s="265"/>
      <c r="AW95" s="265"/>
      <c r="AX95" s="265"/>
      <c r="AY95" s="265"/>
      <c r="AZ95" s="265"/>
      <c r="BA95" s="265"/>
      <c r="BB95" s="265"/>
      <c r="BC95" s="265"/>
      <c r="BD95" s="265"/>
      <c r="BE95" s="265"/>
      <c r="BF95" s="265"/>
      <c r="BG95" s="265"/>
      <c r="BH95" s="265"/>
      <c r="BI95" s="265"/>
      <c r="BJ95" s="265"/>
      <c r="BK95" s="265"/>
      <c r="BL95" s="265"/>
      <c r="BM95" s="265"/>
      <c r="BN95" s="265"/>
      <c r="BO95" s="265"/>
      <c r="BP95" s="265"/>
      <c r="BQ95" s="265"/>
      <c r="BR95" s="265"/>
      <c r="BS95" s="265"/>
      <c r="BT95" s="265"/>
      <c r="BU95" s="265"/>
      <c r="BV95" s="265"/>
      <c r="BW95" s="265"/>
      <c r="BX95" s="265"/>
      <c r="BY95" s="265"/>
    </row>
    <row r="96" spans="1:77" ht="6.75" customHeight="1">
      <c r="A96" s="52"/>
      <c r="B96" s="265"/>
      <c r="C96" s="265"/>
      <c r="D96" s="265"/>
      <c r="E96" s="265"/>
      <c r="F96" s="265"/>
      <c r="G96" s="265"/>
      <c r="H96" s="265"/>
      <c r="I96" s="265"/>
      <c r="J96" s="265"/>
      <c r="K96" s="265"/>
      <c r="L96" s="265"/>
      <c r="M96" s="265"/>
      <c r="N96" s="265"/>
      <c r="O96" s="265"/>
      <c r="P96" s="265"/>
      <c r="Q96" s="265"/>
      <c r="R96" s="265"/>
      <c r="S96" s="265"/>
      <c r="T96" s="265"/>
      <c r="U96" s="265"/>
      <c r="V96" s="265"/>
      <c r="W96" s="265"/>
      <c r="X96" s="265"/>
      <c r="Y96" s="265"/>
      <c r="Z96" s="265"/>
      <c r="AA96" s="265"/>
      <c r="AB96" s="265"/>
      <c r="AC96" s="265"/>
      <c r="AD96" s="265"/>
      <c r="AE96" s="265"/>
      <c r="AF96" s="265"/>
      <c r="AG96" s="265"/>
      <c r="AH96" s="265"/>
      <c r="AI96" s="265"/>
      <c r="AJ96" s="265"/>
      <c r="AK96" s="265"/>
      <c r="AL96" s="265"/>
      <c r="AM96" s="265"/>
      <c r="AN96" s="265"/>
      <c r="AO96" s="265"/>
      <c r="AP96" s="265"/>
      <c r="AQ96" s="265"/>
      <c r="AR96" s="265"/>
      <c r="AS96" s="265"/>
      <c r="AT96" s="265"/>
      <c r="AU96" s="265"/>
      <c r="AV96" s="265"/>
      <c r="AW96" s="265"/>
      <c r="AX96" s="265"/>
      <c r="AY96" s="265"/>
      <c r="AZ96" s="265"/>
      <c r="BA96" s="265"/>
      <c r="BB96" s="265"/>
      <c r="BC96" s="265"/>
      <c r="BD96" s="265"/>
      <c r="BE96" s="265"/>
      <c r="BF96" s="265"/>
      <c r="BG96" s="265"/>
      <c r="BH96" s="265"/>
      <c r="BI96" s="265"/>
      <c r="BJ96" s="265"/>
      <c r="BK96" s="265"/>
      <c r="BL96" s="265"/>
      <c r="BM96" s="265"/>
      <c r="BN96" s="265"/>
      <c r="BO96" s="265"/>
      <c r="BP96" s="265"/>
      <c r="BQ96" s="265"/>
      <c r="BR96" s="265"/>
      <c r="BS96" s="265"/>
      <c r="BT96" s="265"/>
      <c r="BU96" s="265"/>
      <c r="BV96" s="265"/>
      <c r="BW96" s="265"/>
      <c r="BX96" s="265"/>
      <c r="BY96" s="265"/>
    </row>
    <row r="97" spans="1:77" ht="6.75" customHeight="1">
      <c r="A97" s="52"/>
      <c r="B97" s="265"/>
      <c r="C97" s="265"/>
      <c r="D97" s="265"/>
      <c r="E97" s="265"/>
      <c r="F97" s="265"/>
      <c r="G97" s="265"/>
      <c r="H97" s="265"/>
      <c r="I97" s="265"/>
      <c r="J97" s="265"/>
      <c r="K97" s="265"/>
      <c r="L97" s="265"/>
      <c r="M97" s="265"/>
      <c r="N97" s="265"/>
      <c r="O97" s="265"/>
      <c r="P97" s="265"/>
      <c r="Q97" s="265"/>
      <c r="R97" s="265"/>
      <c r="S97" s="265"/>
      <c r="T97" s="265"/>
      <c r="U97" s="265"/>
      <c r="V97" s="265"/>
      <c r="W97" s="265"/>
      <c r="X97" s="265"/>
      <c r="Y97" s="265"/>
      <c r="Z97" s="265"/>
      <c r="AA97" s="265"/>
      <c r="AB97" s="265"/>
      <c r="AC97" s="265"/>
      <c r="AD97" s="265"/>
      <c r="AE97" s="265"/>
      <c r="AF97" s="265"/>
      <c r="AG97" s="265"/>
      <c r="AH97" s="265"/>
      <c r="AI97" s="265"/>
      <c r="AJ97" s="265"/>
      <c r="AK97" s="265"/>
      <c r="AL97" s="265"/>
      <c r="AM97" s="265"/>
      <c r="AN97" s="265"/>
      <c r="AO97" s="265"/>
      <c r="AP97" s="265"/>
      <c r="AQ97" s="265"/>
      <c r="AR97" s="265"/>
      <c r="AS97" s="265"/>
      <c r="AT97" s="265"/>
      <c r="AU97" s="265"/>
      <c r="AV97" s="265"/>
      <c r="AW97" s="265"/>
      <c r="AX97" s="265"/>
      <c r="AY97" s="265"/>
      <c r="AZ97" s="265"/>
      <c r="BA97" s="265"/>
      <c r="BB97" s="265"/>
      <c r="BC97" s="265"/>
      <c r="BD97" s="265"/>
      <c r="BE97" s="265"/>
      <c r="BF97" s="265"/>
      <c r="BG97" s="265"/>
      <c r="BH97" s="265"/>
      <c r="BI97" s="265"/>
      <c r="BJ97" s="265"/>
      <c r="BK97" s="265"/>
      <c r="BL97" s="265"/>
      <c r="BM97" s="265"/>
      <c r="BN97" s="265"/>
      <c r="BO97" s="265"/>
      <c r="BP97" s="265"/>
      <c r="BQ97" s="265"/>
      <c r="BR97" s="265"/>
      <c r="BS97" s="265"/>
      <c r="BT97" s="265"/>
      <c r="BU97" s="265"/>
      <c r="BV97" s="265"/>
      <c r="BW97" s="265"/>
      <c r="BX97" s="265"/>
      <c r="BY97" s="265"/>
    </row>
    <row r="98" spans="1:77" ht="6.75" customHeight="1">
      <c r="A98" s="52"/>
      <c r="B98" s="265"/>
      <c r="C98" s="265"/>
      <c r="D98" s="265"/>
      <c r="E98" s="265"/>
      <c r="F98" s="265"/>
      <c r="G98" s="265"/>
      <c r="H98" s="265"/>
      <c r="I98" s="265"/>
      <c r="J98" s="265"/>
      <c r="K98" s="265"/>
      <c r="L98" s="265"/>
      <c r="M98" s="265"/>
      <c r="N98" s="265"/>
      <c r="O98" s="265"/>
      <c r="P98" s="265"/>
      <c r="Q98" s="265"/>
      <c r="R98" s="265"/>
      <c r="S98" s="265"/>
      <c r="T98" s="265"/>
      <c r="U98" s="265"/>
      <c r="V98" s="265"/>
      <c r="W98" s="265"/>
      <c r="X98" s="265"/>
      <c r="Y98" s="265"/>
      <c r="Z98" s="265"/>
      <c r="AA98" s="265"/>
      <c r="AB98" s="265"/>
      <c r="AC98" s="265"/>
      <c r="AD98" s="265"/>
      <c r="AE98" s="265"/>
      <c r="AF98" s="265"/>
      <c r="AG98" s="265"/>
      <c r="AH98" s="265"/>
      <c r="AI98" s="265"/>
      <c r="AJ98" s="265"/>
      <c r="AK98" s="265"/>
      <c r="AL98" s="265"/>
      <c r="AM98" s="265"/>
      <c r="AN98" s="265"/>
      <c r="AO98" s="265"/>
      <c r="AP98" s="265"/>
      <c r="AQ98" s="265"/>
      <c r="AR98" s="265"/>
      <c r="AS98" s="265"/>
      <c r="AT98" s="265"/>
      <c r="AU98" s="265"/>
      <c r="AV98" s="265"/>
      <c r="AW98" s="265"/>
      <c r="AX98" s="265"/>
      <c r="AY98" s="265"/>
      <c r="AZ98" s="265"/>
      <c r="BA98" s="265"/>
      <c r="BB98" s="265"/>
      <c r="BC98" s="265"/>
      <c r="BD98" s="265"/>
      <c r="BE98" s="265"/>
      <c r="BF98" s="265"/>
      <c r="BG98" s="265"/>
      <c r="BH98" s="265"/>
      <c r="BI98" s="265"/>
      <c r="BJ98" s="265"/>
      <c r="BK98" s="265"/>
      <c r="BL98" s="265"/>
      <c r="BM98" s="265"/>
      <c r="BN98" s="265"/>
      <c r="BO98" s="265"/>
      <c r="BP98" s="265"/>
      <c r="BQ98" s="265"/>
      <c r="BR98" s="265"/>
      <c r="BS98" s="265"/>
      <c r="BT98" s="265"/>
      <c r="BU98" s="265"/>
      <c r="BV98" s="265"/>
      <c r="BW98" s="265"/>
      <c r="BX98" s="265"/>
      <c r="BY98" s="265"/>
    </row>
    <row r="99" spans="1:77" ht="5.25" customHeight="1">
      <c r="A99" s="52"/>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row>
    <row r="100" spans="1:77" ht="5.25" customHeight="1">
      <c r="A100" s="52"/>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row>
  </sheetData>
  <sheetProtection algorithmName="SHA-512" hashValue="Lpt8YX0IvNwzqpgXgM738M039qMO1sdi9qlAfTfNmMO20RnR3Vq7+p+78hfMqtBul7vrFdtp0dHRI5hitAh7+w==" saltValue="rfaUnc3H5bilh1lGWTl/Mw==" spinCount="100000" sheet="1"/>
  <mergeCells count="124">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A80:AB82"/>
    <mergeCell ref="AC80:AD82"/>
    <mergeCell ref="AK80:AL82"/>
    <mergeCell ref="N80:O82"/>
    <mergeCell ref="P80:R82"/>
    <mergeCell ref="S80:T82"/>
    <mergeCell ref="U80:V82"/>
    <mergeCell ref="W80:X82"/>
    <mergeCell ref="Y80:Z8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44:AE46"/>
    <mergeCell ref="A47:M49"/>
    <mergeCell ref="N47:AA49"/>
    <mergeCell ref="AB47:AH49"/>
    <mergeCell ref="A50:M52"/>
    <mergeCell ref="N50:O52"/>
    <mergeCell ref="P50:Q52"/>
    <mergeCell ref="R50:S52"/>
    <mergeCell ref="T50:U52"/>
    <mergeCell ref="V50:W52"/>
    <mergeCell ref="A37:P39"/>
    <mergeCell ref="A40:I40"/>
    <mergeCell ref="J40:M40"/>
    <mergeCell ref="N40:W40"/>
    <mergeCell ref="A41:I41"/>
    <mergeCell ref="J41:M41"/>
    <mergeCell ref="N41:W41"/>
    <mergeCell ref="A42:I42"/>
    <mergeCell ref="J42:M42"/>
    <mergeCell ref="N42:W42"/>
    <mergeCell ref="A35:M36"/>
    <mergeCell ref="N35:AM36"/>
    <mergeCell ref="AN27:AY34"/>
    <mergeCell ref="A19:M20"/>
    <mergeCell ref="N19:AM20"/>
    <mergeCell ref="AN19:AY26"/>
    <mergeCell ref="AZ19:BA20"/>
    <mergeCell ref="BB19:BF20"/>
    <mergeCell ref="BG19:BH20"/>
    <mergeCell ref="A27:M28"/>
    <mergeCell ref="N27:AM28"/>
    <mergeCell ref="AZ27:BE28"/>
    <mergeCell ref="BF27:BY28"/>
    <mergeCell ref="A29:M34"/>
    <mergeCell ref="N29:AM31"/>
    <mergeCell ref="AZ29:BE30"/>
    <mergeCell ref="BF29:BY30"/>
    <mergeCell ref="AZ31:BE32"/>
    <mergeCell ref="BF31:BY32"/>
    <mergeCell ref="N32:Y34"/>
    <mergeCell ref="Z32:AM34"/>
    <mergeCell ref="AZ33:BE34"/>
    <mergeCell ref="BF33:BY34"/>
    <mergeCell ref="BI19:BR20"/>
    <mergeCell ref="AZ21:BY26"/>
    <mergeCell ref="N21:AM23"/>
    <mergeCell ref="N24:Y26"/>
    <mergeCell ref="Z24:AM26"/>
    <mergeCell ref="A21:M23"/>
    <mergeCell ref="A24:F26"/>
    <mergeCell ref="G24:M26"/>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s>
  <phoneticPr fontId="43"/>
  <dataValidations xWindow="478" yWindow="566" count="13">
    <dataValidation type="whole" imeMode="disabled" allowBlank="1" showInputMessage="1" showErrorMessage="1" sqref="AI47:AP49 N50:AA52 BT47:BY49" xr:uid="{1A32F39F-73A5-4F03-BFEF-50C6E573B2ED}">
      <formula1>0</formula1>
      <formula2>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imeMode="disabled" allowBlank="1" showInputMessage="1" showErrorMessage="1" errorTitle="郵便番号" error="半角で入力してください" promptTitle="郵便番号" prompt="半角で入力してください" sqref="BB19:BF20" xr:uid="{C0A87D01-6DC3-4D84-8C3E-F820EE845AF7}"/>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6:AM16 N27:AM28 BB50:BY50 N19:AM20 N35:AM36" xr:uid="{9BA9BFCA-8241-4600-B80E-D20516AA7492}"/>
    <dataValidation type="list" allowBlank="1" showInputMessage="1" showErrorMessage="1" sqref="AI50:AP52" xr:uid="{97ED92E1-3C99-4B6E-9255-3E739E0F5470}">
      <formula1>"普通,当座,別段"</formula1>
    </dataValidation>
    <dataValidation allowBlank="1" showErrorMessage="1" sqref="A29:AM34" xr:uid="{E0689347-E4F9-4F3D-A1E5-1EFB78E04D9F}"/>
    <dataValidation allowBlank="1" showInputMessage="1" showErrorMessage="1" promptTitle="開設者" prompt="法人名を記載してください（個人の場合は記載不要）" sqref="N21:AM23" xr:uid="{D4FFB513-05E8-4BE2-8CEE-B8C4D5E29B02}"/>
    <dataValidation allowBlank="1" showInputMessage="1" showErrorMessage="1" promptTitle="開設者" prompt="代表者の職を記載してください（個人の場合は記載不要）" sqref="N24:Y26" xr:uid="{95BC4E1D-32CD-47F8-AB4A-E7342A21000C}"/>
    <dataValidation allowBlank="1" showInputMessage="1" showErrorMessage="1" promptTitle="開設者" prompt="氏名を記載してください" sqref="Z24:AM26" xr:uid="{70C17592-3C06-4EEB-AA04-748EE262E24F}"/>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B5ED5-493D-41E7-9721-818653560002}">
  <sheetPr>
    <tabColor theme="3" tint="0.39997558519241921"/>
    <pageSetUpPr fitToPage="1"/>
  </sheetPr>
  <dimension ref="A1:P76"/>
  <sheetViews>
    <sheetView view="pageBreakPreview" zoomScaleNormal="85" zoomScaleSheetLayoutView="100" workbookViewId="0"/>
  </sheetViews>
  <sheetFormatPr defaultColWidth="9" defaultRowHeight="13.2"/>
  <cols>
    <col min="1" max="1" width="46.88671875" style="116" customWidth="1"/>
    <col min="2" max="4" width="15.109375" style="118" customWidth="1"/>
    <col min="5" max="5" width="23.21875" style="118" customWidth="1"/>
    <col min="6" max="6" width="19.77734375" style="116" customWidth="1"/>
    <col min="7" max="7" width="47" style="116" customWidth="1"/>
    <col min="8" max="10" width="15.109375" style="118" customWidth="1"/>
    <col min="11" max="11" width="20.33203125" style="116" customWidth="1"/>
    <col min="12" max="12" width="208.33203125" style="121" customWidth="1"/>
    <col min="13" max="18" width="14.6640625" style="116" customWidth="1"/>
    <col min="19" max="19" width="18.88671875" style="116" customWidth="1"/>
    <col min="20" max="20" width="9" style="116"/>
    <col min="21" max="27" width="9" style="116" customWidth="1"/>
    <col min="28" max="16384" width="9" style="116"/>
  </cols>
  <sheetData>
    <row r="1" spans="1:12" ht="25.5" customHeight="1">
      <c r="A1" s="114" t="s">
        <v>168</v>
      </c>
      <c r="B1" s="115"/>
      <c r="C1" s="115"/>
      <c r="D1" s="115"/>
      <c r="E1" s="115"/>
      <c r="G1" s="117"/>
      <c r="I1" s="119"/>
      <c r="J1" s="119"/>
      <c r="K1" s="120"/>
    </row>
    <row r="2" spans="1:12" ht="46.5" customHeight="1">
      <c r="A2" s="373" t="s">
        <v>242</v>
      </c>
      <c r="B2" s="374"/>
      <c r="C2" s="374"/>
      <c r="D2" s="374"/>
      <c r="E2" s="374"/>
      <c r="F2" s="374"/>
      <c r="G2" s="374"/>
      <c r="H2" s="374"/>
      <c r="I2" s="374"/>
      <c r="J2" s="374"/>
      <c r="K2" s="374"/>
      <c r="L2" s="121" t="s">
        <v>98</v>
      </c>
    </row>
    <row r="3" spans="1:12" ht="34.5" customHeight="1">
      <c r="A3" s="122" t="s">
        <v>97</v>
      </c>
      <c r="B3" s="123"/>
      <c r="C3" s="123"/>
      <c r="D3" s="123"/>
      <c r="E3" s="123">
        <f>'支給申請書兼請求書（医療機関等→都道府県）'!N21</f>
        <v>0</v>
      </c>
      <c r="F3" s="123"/>
      <c r="G3" s="122" t="s">
        <v>125</v>
      </c>
      <c r="H3" s="123"/>
      <c r="I3" s="123"/>
      <c r="J3" s="123"/>
      <c r="K3" s="12">
        <f>SUM($K$10:$K$15)</f>
        <v>0</v>
      </c>
      <c r="L3" s="124" t="s">
        <v>209</v>
      </c>
    </row>
    <row r="4" spans="1:12" ht="33" customHeight="1">
      <c r="A4" s="122"/>
      <c r="B4" s="123"/>
      <c r="C4" s="123"/>
      <c r="D4" s="123"/>
      <c r="E4" s="123"/>
      <c r="F4" s="123"/>
      <c r="G4" s="122" t="s">
        <v>126</v>
      </c>
      <c r="H4" s="123"/>
      <c r="I4" s="123"/>
      <c r="J4" s="123"/>
      <c r="K4" s="140">
        <v>0</v>
      </c>
      <c r="L4" s="124" t="s">
        <v>210</v>
      </c>
    </row>
    <row r="5" spans="1:12" ht="36.75" customHeight="1">
      <c r="A5" s="122" t="s">
        <v>163</v>
      </c>
      <c r="B5" s="123"/>
      <c r="C5" s="123"/>
      <c r="D5" s="123"/>
      <c r="E5" s="123"/>
      <c r="F5" s="125">
        <f>'賃上げ支援事業対象施設報告シート（法人単位）'!A5</f>
        <v>0</v>
      </c>
      <c r="G5" s="122" t="s">
        <v>162</v>
      </c>
      <c r="H5" s="123"/>
      <c r="I5" s="123"/>
      <c r="J5" s="123"/>
      <c r="K5" s="12">
        <f>ROUNDDOWN(K3-K4,-3)</f>
        <v>0</v>
      </c>
      <c r="L5" s="124" t="s">
        <v>211</v>
      </c>
    </row>
    <row r="6" spans="1:12" ht="41.25" customHeight="1">
      <c r="A6" s="122"/>
      <c r="B6" s="123"/>
      <c r="C6" s="123"/>
      <c r="D6" s="123"/>
      <c r="E6" s="123"/>
      <c r="F6" s="123"/>
      <c r="G6" s="122" t="s">
        <v>166</v>
      </c>
      <c r="H6" s="123"/>
      <c r="I6" s="123"/>
      <c r="J6" s="123"/>
      <c r="K6" s="12">
        <f>'賃上げ支援事業対象施設報告シート（法人単位）'!E46</f>
        <v>0</v>
      </c>
      <c r="L6" s="124" t="s">
        <v>212</v>
      </c>
    </row>
    <row r="7" spans="1:12" ht="26.25" customHeight="1">
      <c r="A7" s="122"/>
      <c r="B7" s="123"/>
      <c r="C7" s="123"/>
      <c r="D7" s="123"/>
      <c r="E7" s="123"/>
      <c r="F7" s="123"/>
      <c r="G7" s="122" t="s">
        <v>167</v>
      </c>
      <c r="H7" s="123"/>
      <c r="I7" s="123"/>
      <c r="J7" s="123"/>
      <c r="K7" s="12">
        <f>MIN(K5,K6)</f>
        <v>0</v>
      </c>
      <c r="L7" s="126" t="s">
        <v>196</v>
      </c>
    </row>
    <row r="8" spans="1:12" ht="41.25" customHeight="1">
      <c r="A8" s="375" t="s">
        <v>161</v>
      </c>
      <c r="B8" s="375"/>
      <c r="C8" s="375"/>
      <c r="D8" s="375"/>
      <c r="E8" s="375"/>
      <c r="F8" s="375"/>
      <c r="G8" s="375" t="s">
        <v>160</v>
      </c>
      <c r="H8" s="375"/>
      <c r="I8" s="375"/>
      <c r="J8" s="375"/>
      <c r="K8" s="375"/>
      <c r="L8" s="127"/>
    </row>
    <row r="9" spans="1:12" s="131" customFormat="1" ht="66" customHeight="1">
      <c r="A9" s="128" t="s">
        <v>224</v>
      </c>
      <c r="B9" s="129" t="s">
        <v>112</v>
      </c>
      <c r="C9" s="129" t="s">
        <v>127</v>
      </c>
      <c r="D9" s="129" t="s">
        <v>108</v>
      </c>
      <c r="E9" s="129" t="s">
        <v>128</v>
      </c>
      <c r="F9" s="129" t="s">
        <v>159</v>
      </c>
      <c r="G9" s="128" t="str">
        <f>A9</f>
        <v>賃金改善（法人全体）の内容</v>
      </c>
      <c r="H9" s="129" t="s">
        <v>129</v>
      </c>
      <c r="I9" s="129" t="s">
        <v>130</v>
      </c>
      <c r="J9" s="129" t="s">
        <v>131</v>
      </c>
      <c r="K9" s="129" t="s">
        <v>132</v>
      </c>
      <c r="L9" s="130" t="s">
        <v>213</v>
      </c>
    </row>
    <row r="10" spans="1:12" ht="50.25" customHeight="1">
      <c r="A10" s="132" t="s">
        <v>133</v>
      </c>
      <c r="B10" s="8">
        <v>0</v>
      </c>
      <c r="C10" s="9">
        <v>0</v>
      </c>
      <c r="D10" s="10">
        <v>0</v>
      </c>
      <c r="E10" s="9">
        <v>0</v>
      </c>
      <c r="F10" s="133" t="e">
        <f>((B10*C10*D10)/B10)/D10</f>
        <v>#DIV/0!</v>
      </c>
      <c r="G10" s="132" t="s">
        <v>134</v>
      </c>
      <c r="H10" s="134">
        <f t="shared" ref="H10:J12" si="0">B10</f>
        <v>0</v>
      </c>
      <c r="I10" s="133">
        <f t="shared" si="0"/>
        <v>0</v>
      </c>
      <c r="J10" s="135">
        <f t="shared" si="0"/>
        <v>0</v>
      </c>
      <c r="K10" s="133">
        <f>H10*I10*J10</f>
        <v>0</v>
      </c>
      <c r="L10" s="136" t="s">
        <v>135</v>
      </c>
    </row>
    <row r="11" spans="1:12" ht="57" customHeight="1">
      <c r="A11" s="132" t="s">
        <v>136</v>
      </c>
      <c r="B11" s="8">
        <v>0</v>
      </c>
      <c r="C11" s="9">
        <v>0</v>
      </c>
      <c r="D11" s="10">
        <v>0</v>
      </c>
      <c r="E11" s="9">
        <v>0</v>
      </c>
      <c r="F11" s="133" t="e">
        <f>((B11*C11*D11)/B11)/D11</f>
        <v>#DIV/0!</v>
      </c>
      <c r="G11" s="132" t="s">
        <v>137</v>
      </c>
      <c r="H11" s="134">
        <f t="shared" si="0"/>
        <v>0</v>
      </c>
      <c r="I11" s="133">
        <f t="shared" si="0"/>
        <v>0</v>
      </c>
      <c r="J11" s="135">
        <f t="shared" si="0"/>
        <v>0</v>
      </c>
      <c r="K11" s="133">
        <f>H11*I11*J11</f>
        <v>0</v>
      </c>
      <c r="L11" s="136" t="s">
        <v>138</v>
      </c>
    </row>
    <row r="12" spans="1:12" ht="80.25" customHeight="1">
      <c r="A12" s="132" t="s">
        <v>139</v>
      </c>
      <c r="B12" s="8">
        <v>0</v>
      </c>
      <c r="C12" s="9">
        <v>0</v>
      </c>
      <c r="D12" s="10">
        <v>0</v>
      </c>
      <c r="E12" s="137"/>
      <c r="F12" s="133" t="e">
        <f>((B12*C12*D12)/B12)/D12</f>
        <v>#DIV/0!</v>
      </c>
      <c r="G12" s="132" t="s">
        <v>140</v>
      </c>
      <c r="H12" s="134">
        <f t="shared" si="0"/>
        <v>0</v>
      </c>
      <c r="I12" s="133">
        <f t="shared" si="0"/>
        <v>0</v>
      </c>
      <c r="J12" s="135">
        <f t="shared" si="0"/>
        <v>0</v>
      </c>
      <c r="K12" s="133">
        <f>H12*I12*J12</f>
        <v>0</v>
      </c>
      <c r="L12" s="136" t="s">
        <v>141</v>
      </c>
    </row>
    <row r="13" spans="1:12" ht="42.75" customHeight="1">
      <c r="A13" s="132" t="s">
        <v>102</v>
      </c>
      <c r="B13" s="8">
        <v>0</v>
      </c>
      <c r="C13" s="9">
        <v>0</v>
      </c>
      <c r="D13" s="11">
        <v>0</v>
      </c>
      <c r="E13" s="138"/>
      <c r="F13" s="133" t="e">
        <f>((B13*C13*D13)/B13)/D13</f>
        <v>#DIV/0!</v>
      </c>
      <c r="G13" s="132" t="s">
        <v>100</v>
      </c>
      <c r="H13" s="134">
        <f t="shared" ref="H13:I14" si="1">B13</f>
        <v>0</v>
      </c>
      <c r="I13" s="133">
        <f t="shared" si="1"/>
        <v>0</v>
      </c>
      <c r="J13" s="139">
        <f>D13</f>
        <v>0</v>
      </c>
      <c r="K13" s="133">
        <f>H13*I13*J13</f>
        <v>0</v>
      </c>
      <c r="L13" s="136" t="s">
        <v>142</v>
      </c>
    </row>
    <row r="14" spans="1:12" ht="41.25" customHeight="1">
      <c r="A14" s="132" t="s">
        <v>103</v>
      </c>
      <c r="B14" s="8">
        <v>0</v>
      </c>
      <c r="C14" s="9">
        <v>0</v>
      </c>
      <c r="D14" s="138"/>
      <c r="E14" s="138"/>
      <c r="F14" s="138"/>
      <c r="G14" s="132" t="s">
        <v>101</v>
      </c>
      <c r="H14" s="134">
        <f t="shared" si="1"/>
        <v>0</v>
      </c>
      <c r="I14" s="133">
        <f t="shared" si="1"/>
        <v>0</v>
      </c>
      <c r="J14" s="138"/>
      <c r="K14" s="133">
        <f>H14*I14</f>
        <v>0</v>
      </c>
      <c r="L14" s="136" t="s">
        <v>143</v>
      </c>
    </row>
    <row r="15" spans="1:12" ht="73.5" customHeight="1">
      <c r="A15" s="376"/>
      <c r="B15" s="377"/>
      <c r="C15" s="377"/>
      <c r="D15" s="377"/>
      <c r="E15" s="377"/>
      <c r="F15" s="378"/>
      <c r="G15" s="379" t="s">
        <v>144</v>
      </c>
      <c r="H15" s="380"/>
      <c r="I15" s="380"/>
      <c r="J15" s="380"/>
      <c r="K15" s="133">
        <f>'別紙（2.0％超部分算定シート）（法人単位）'!I4+'別紙（2.0％超部分算定シート）（法人単位）'!I5+'別紙（2.0％超部分算定シート）（法人単位）'!I6</f>
        <v>0</v>
      </c>
      <c r="L15" s="136" t="s">
        <v>145</v>
      </c>
    </row>
    <row r="16" spans="1:12" ht="55.5" customHeight="1">
      <c r="A16" s="370" t="s">
        <v>184</v>
      </c>
      <c r="B16" s="371"/>
      <c r="C16" s="371"/>
      <c r="D16" s="371"/>
      <c r="E16" s="371"/>
      <c r="F16" s="371"/>
      <c r="G16" s="371"/>
      <c r="H16" s="371"/>
      <c r="I16" s="371"/>
      <c r="J16" s="371"/>
      <c r="K16" s="372"/>
      <c r="L16" s="136"/>
    </row>
    <row r="17" spans="1:16" s="131" customFormat="1" ht="72.75" customHeight="1">
      <c r="A17" s="128" t="s">
        <v>223</v>
      </c>
      <c r="B17" s="129" t="s">
        <v>112</v>
      </c>
      <c r="C17" s="129" t="s">
        <v>146</v>
      </c>
      <c r="D17" s="129" t="s">
        <v>108</v>
      </c>
      <c r="E17" s="129" t="s">
        <v>128</v>
      </c>
      <c r="F17" s="129" t="s">
        <v>113</v>
      </c>
      <c r="G17" s="128" t="str">
        <f>A17</f>
        <v>看護職員等（保健師、助産師、看護師及び准看護師）の賃金改善の内容</v>
      </c>
      <c r="H17" s="129" t="s">
        <v>129</v>
      </c>
      <c r="I17" s="129" t="s">
        <v>130</v>
      </c>
      <c r="J17" s="129" t="s">
        <v>131</v>
      </c>
      <c r="K17" s="129" t="s">
        <v>132</v>
      </c>
      <c r="L17" s="130" t="s">
        <v>213</v>
      </c>
    </row>
    <row r="18" spans="1:16" ht="50.25" customHeight="1">
      <c r="A18" s="132" t="s">
        <v>133</v>
      </c>
      <c r="B18" s="8">
        <v>0</v>
      </c>
      <c r="C18" s="9">
        <v>0</v>
      </c>
      <c r="D18" s="10">
        <v>0</v>
      </c>
      <c r="E18" s="9">
        <v>0</v>
      </c>
      <c r="F18" s="133" t="e">
        <f>((B18*C18*D18)/B18)/D18</f>
        <v>#DIV/0!</v>
      </c>
      <c r="G18" s="132" t="s">
        <v>134</v>
      </c>
      <c r="H18" s="134">
        <f t="shared" ref="H18:J22" si="2">B18</f>
        <v>0</v>
      </c>
      <c r="I18" s="133">
        <f t="shared" si="2"/>
        <v>0</v>
      </c>
      <c r="J18" s="135">
        <f t="shared" si="2"/>
        <v>0</v>
      </c>
      <c r="K18" s="133">
        <f>H18*I18*J18</f>
        <v>0</v>
      </c>
      <c r="L18" s="136" t="s">
        <v>135</v>
      </c>
    </row>
    <row r="19" spans="1:16" ht="57" customHeight="1">
      <c r="A19" s="132" t="s">
        <v>136</v>
      </c>
      <c r="B19" s="8">
        <v>0</v>
      </c>
      <c r="C19" s="9">
        <v>0</v>
      </c>
      <c r="D19" s="10">
        <v>0</v>
      </c>
      <c r="E19" s="9">
        <v>0</v>
      </c>
      <c r="F19" s="133" t="e">
        <f>((B19*C19*D19)/B19)/D19</f>
        <v>#DIV/0!</v>
      </c>
      <c r="G19" s="132" t="s">
        <v>137</v>
      </c>
      <c r="H19" s="134">
        <f t="shared" si="2"/>
        <v>0</v>
      </c>
      <c r="I19" s="133">
        <f t="shared" si="2"/>
        <v>0</v>
      </c>
      <c r="J19" s="135">
        <f t="shared" si="2"/>
        <v>0</v>
      </c>
      <c r="K19" s="133">
        <f>H19*I19*J19</f>
        <v>0</v>
      </c>
      <c r="L19" s="136" t="s">
        <v>138</v>
      </c>
    </row>
    <row r="20" spans="1:16" ht="80.25" customHeight="1">
      <c r="A20" s="132" t="s">
        <v>139</v>
      </c>
      <c r="B20" s="8">
        <v>0</v>
      </c>
      <c r="C20" s="9">
        <v>0</v>
      </c>
      <c r="D20" s="10">
        <v>0</v>
      </c>
      <c r="E20" s="137"/>
      <c r="F20" s="133" t="e">
        <f>((B20*C20*D20)/B20)/D20</f>
        <v>#DIV/0!</v>
      </c>
      <c r="G20" s="132" t="s">
        <v>140</v>
      </c>
      <c r="H20" s="134">
        <f t="shared" si="2"/>
        <v>0</v>
      </c>
      <c r="I20" s="133">
        <f t="shared" si="2"/>
        <v>0</v>
      </c>
      <c r="J20" s="135">
        <f t="shared" si="2"/>
        <v>0</v>
      </c>
      <c r="K20" s="133">
        <f>H20*I20*J20</f>
        <v>0</v>
      </c>
      <c r="L20" s="136" t="s">
        <v>141</v>
      </c>
    </row>
    <row r="21" spans="1:16" ht="42.75" customHeight="1">
      <c r="A21" s="132" t="s">
        <v>102</v>
      </c>
      <c r="B21" s="8">
        <v>0</v>
      </c>
      <c r="C21" s="9">
        <v>0</v>
      </c>
      <c r="D21" s="11">
        <v>0</v>
      </c>
      <c r="E21" s="138"/>
      <c r="F21" s="133" t="e">
        <f>((B21*C21*D21)/B21)/D21</f>
        <v>#DIV/0!</v>
      </c>
      <c r="G21" s="132" t="s">
        <v>100</v>
      </c>
      <c r="H21" s="134">
        <f t="shared" si="2"/>
        <v>0</v>
      </c>
      <c r="I21" s="133">
        <f t="shared" si="2"/>
        <v>0</v>
      </c>
      <c r="J21" s="139">
        <f>D21</f>
        <v>0</v>
      </c>
      <c r="K21" s="133">
        <f>H21*I21*J21</f>
        <v>0</v>
      </c>
      <c r="L21" s="136" t="s">
        <v>142</v>
      </c>
    </row>
    <row r="22" spans="1:16" ht="41.25" customHeight="1">
      <c r="A22" s="132" t="s">
        <v>103</v>
      </c>
      <c r="B22" s="8">
        <v>0</v>
      </c>
      <c r="C22" s="9">
        <v>0</v>
      </c>
      <c r="D22" s="138"/>
      <c r="E22" s="138"/>
      <c r="F22" s="138"/>
      <c r="G22" s="132" t="s">
        <v>101</v>
      </c>
      <c r="H22" s="134">
        <f t="shared" si="2"/>
        <v>0</v>
      </c>
      <c r="I22" s="133">
        <f t="shared" si="2"/>
        <v>0</v>
      </c>
      <c r="J22" s="138"/>
      <c r="K22" s="133">
        <f>H22*I22</f>
        <v>0</v>
      </c>
      <c r="L22" s="136" t="s">
        <v>143</v>
      </c>
    </row>
    <row r="23" spans="1:16" s="131" customFormat="1" ht="72.75" customHeight="1">
      <c r="A23" s="128" t="s">
        <v>214</v>
      </c>
      <c r="B23" s="129" t="s">
        <v>112</v>
      </c>
      <c r="C23" s="129" t="s">
        <v>146</v>
      </c>
      <c r="D23" s="129" t="s">
        <v>108</v>
      </c>
      <c r="E23" s="129" t="s">
        <v>128</v>
      </c>
      <c r="F23" s="129" t="s">
        <v>113</v>
      </c>
      <c r="G23" s="128" t="str">
        <f>A23</f>
        <v>40歳未満の勤務医師、勤務歯科医師の賃金改善の内容</v>
      </c>
      <c r="H23" s="129" t="s">
        <v>129</v>
      </c>
      <c r="I23" s="129" t="s">
        <v>130</v>
      </c>
      <c r="J23" s="129" t="s">
        <v>131</v>
      </c>
      <c r="K23" s="129" t="s">
        <v>132</v>
      </c>
      <c r="L23" s="130" t="s">
        <v>213</v>
      </c>
    </row>
    <row r="24" spans="1:16" ht="50.25" customHeight="1">
      <c r="A24" s="132" t="s">
        <v>133</v>
      </c>
      <c r="B24" s="8">
        <v>0</v>
      </c>
      <c r="C24" s="9">
        <v>0</v>
      </c>
      <c r="D24" s="10">
        <v>0</v>
      </c>
      <c r="E24" s="9">
        <v>0</v>
      </c>
      <c r="F24" s="133" t="e">
        <f>((B24*C24*D24)/B24)/D24</f>
        <v>#DIV/0!</v>
      </c>
      <c r="G24" s="132" t="s">
        <v>134</v>
      </c>
      <c r="H24" s="134">
        <f t="shared" ref="H24:J28" si="3">B24</f>
        <v>0</v>
      </c>
      <c r="I24" s="133">
        <f t="shared" si="3"/>
        <v>0</v>
      </c>
      <c r="J24" s="135">
        <f t="shared" si="3"/>
        <v>0</v>
      </c>
      <c r="K24" s="133">
        <f>H24*I24*J24</f>
        <v>0</v>
      </c>
      <c r="L24" s="136" t="s">
        <v>135</v>
      </c>
    </row>
    <row r="25" spans="1:16" ht="57" customHeight="1">
      <c r="A25" s="132" t="s">
        <v>136</v>
      </c>
      <c r="B25" s="8">
        <v>0</v>
      </c>
      <c r="C25" s="9">
        <v>0</v>
      </c>
      <c r="D25" s="10">
        <v>0</v>
      </c>
      <c r="E25" s="9">
        <v>0</v>
      </c>
      <c r="F25" s="133" t="e">
        <f>((B25*C25*D25)/B25)/D25</f>
        <v>#DIV/0!</v>
      </c>
      <c r="G25" s="132" t="s">
        <v>137</v>
      </c>
      <c r="H25" s="134">
        <f t="shared" si="3"/>
        <v>0</v>
      </c>
      <c r="I25" s="133">
        <f t="shared" si="3"/>
        <v>0</v>
      </c>
      <c r="J25" s="135">
        <f t="shared" si="3"/>
        <v>0</v>
      </c>
      <c r="K25" s="133">
        <f>H25*I25*J25</f>
        <v>0</v>
      </c>
      <c r="L25" s="136" t="s">
        <v>138</v>
      </c>
    </row>
    <row r="26" spans="1:16" ht="80.25" customHeight="1">
      <c r="A26" s="132" t="s">
        <v>139</v>
      </c>
      <c r="B26" s="8">
        <v>0</v>
      </c>
      <c r="C26" s="9">
        <v>0</v>
      </c>
      <c r="D26" s="10">
        <v>0</v>
      </c>
      <c r="E26" s="137"/>
      <c r="F26" s="133" t="e">
        <f>((B26*C26*D26)/B26)/D26</f>
        <v>#DIV/0!</v>
      </c>
      <c r="G26" s="132" t="s">
        <v>147</v>
      </c>
      <c r="H26" s="134">
        <f t="shared" si="3"/>
        <v>0</v>
      </c>
      <c r="I26" s="133">
        <f t="shared" si="3"/>
        <v>0</v>
      </c>
      <c r="J26" s="135">
        <f t="shared" si="3"/>
        <v>0</v>
      </c>
      <c r="K26" s="133">
        <f>H26*I26*J26</f>
        <v>0</v>
      </c>
      <c r="L26" s="136" t="s">
        <v>141</v>
      </c>
    </row>
    <row r="27" spans="1:16" ht="42.75" customHeight="1">
      <c r="A27" s="132" t="s">
        <v>102</v>
      </c>
      <c r="B27" s="8">
        <v>0</v>
      </c>
      <c r="C27" s="9">
        <v>0</v>
      </c>
      <c r="D27" s="11">
        <v>0</v>
      </c>
      <c r="E27" s="138"/>
      <c r="F27" s="133" t="e">
        <f>((B27*C27*D27)/B27)/D27</f>
        <v>#DIV/0!</v>
      </c>
      <c r="G27" s="132" t="s">
        <v>100</v>
      </c>
      <c r="H27" s="134">
        <f t="shared" si="3"/>
        <v>0</v>
      </c>
      <c r="I27" s="133">
        <f t="shared" si="3"/>
        <v>0</v>
      </c>
      <c r="J27" s="139">
        <f>D27</f>
        <v>0</v>
      </c>
      <c r="K27" s="133">
        <f>H27*I27*J27</f>
        <v>0</v>
      </c>
      <c r="L27" s="136" t="s">
        <v>142</v>
      </c>
    </row>
    <row r="28" spans="1:16" ht="41.25" customHeight="1">
      <c r="A28" s="132" t="s">
        <v>103</v>
      </c>
      <c r="B28" s="8">
        <v>0</v>
      </c>
      <c r="C28" s="9">
        <v>0</v>
      </c>
      <c r="D28" s="138"/>
      <c r="E28" s="138"/>
      <c r="F28" s="138"/>
      <c r="G28" s="132" t="s">
        <v>101</v>
      </c>
      <c r="H28" s="134">
        <f t="shared" si="3"/>
        <v>0</v>
      </c>
      <c r="I28" s="133">
        <f t="shared" si="3"/>
        <v>0</v>
      </c>
      <c r="J28" s="138"/>
      <c r="K28" s="133">
        <f>H28*I28</f>
        <v>0</v>
      </c>
      <c r="L28" s="136" t="s">
        <v>143</v>
      </c>
      <c r="M28" s="116">
        <v>1</v>
      </c>
      <c r="N28" s="116">
        <v>2</v>
      </c>
      <c r="O28" s="116">
        <v>3</v>
      </c>
      <c r="P28" s="116">
        <v>4</v>
      </c>
    </row>
    <row r="29" spans="1:16" s="131" customFormat="1" ht="72.75" customHeight="1">
      <c r="A29" s="128" t="s">
        <v>215</v>
      </c>
      <c r="B29" s="129" t="s">
        <v>112</v>
      </c>
      <c r="C29" s="129" t="s">
        <v>146</v>
      </c>
      <c r="D29" s="129" t="s">
        <v>108</v>
      </c>
      <c r="E29" s="129" t="s">
        <v>128</v>
      </c>
      <c r="F29" s="129" t="s">
        <v>113</v>
      </c>
      <c r="G29" s="128" t="str">
        <f>A29</f>
        <v>事務職員の賃金改善の内容</v>
      </c>
      <c r="H29" s="129" t="s">
        <v>129</v>
      </c>
      <c r="I29" s="129" t="s">
        <v>130</v>
      </c>
      <c r="J29" s="129" t="s">
        <v>131</v>
      </c>
      <c r="K29" s="129" t="s">
        <v>132</v>
      </c>
      <c r="L29" s="130" t="s">
        <v>213</v>
      </c>
    </row>
    <row r="30" spans="1:16" ht="50.25" customHeight="1">
      <c r="A30" s="132" t="s">
        <v>133</v>
      </c>
      <c r="B30" s="8">
        <v>0</v>
      </c>
      <c r="C30" s="9">
        <v>0</v>
      </c>
      <c r="D30" s="10">
        <v>0</v>
      </c>
      <c r="E30" s="9">
        <v>0</v>
      </c>
      <c r="F30" s="133" t="e">
        <f>((B30*C30*D30)/B30)/D30</f>
        <v>#DIV/0!</v>
      </c>
      <c r="G30" s="132" t="s">
        <v>134</v>
      </c>
      <c r="H30" s="134">
        <f t="shared" ref="H30:J34" si="4">B30</f>
        <v>0</v>
      </c>
      <c r="I30" s="133">
        <f t="shared" si="4"/>
        <v>0</v>
      </c>
      <c r="J30" s="135">
        <f t="shared" si="4"/>
        <v>0</v>
      </c>
      <c r="K30" s="133">
        <f>H30*I30*J30</f>
        <v>0</v>
      </c>
      <c r="L30" s="136" t="s">
        <v>135</v>
      </c>
    </row>
    <row r="31" spans="1:16" ht="57" customHeight="1">
      <c r="A31" s="132" t="s">
        <v>136</v>
      </c>
      <c r="B31" s="8">
        <v>0</v>
      </c>
      <c r="C31" s="9">
        <v>0</v>
      </c>
      <c r="D31" s="10">
        <v>0</v>
      </c>
      <c r="E31" s="9">
        <v>0</v>
      </c>
      <c r="F31" s="133" t="e">
        <f>((B31*C31*D31)/B31)/D31</f>
        <v>#DIV/0!</v>
      </c>
      <c r="G31" s="132" t="s">
        <v>137</v>
      </c>
      <c r="H31" s="134">
        <f t="shared" si="4"/>
        <v>0</v>
      </c>
      <c r="I31" s="133">
        <f t="shared" si="4"/>
        <v>0</v>
      </c>
      <c r="J31" s="135">
        <f t="shared" si="4"/>
        <v>0</v>
      </c>
      <c r="K31" s="133">
        <f>H31*I31*J31</f>
        <v>0</v>
      </c>
      <c r="L31" s="136" t="s">
        <v>138</v>
      </c>
    </row>
    <row r="32" spans="1:16" ht="80.25" customHeight="1">
      <c r="A32" s="132" t="s">
        <v>139</v>
      </c>
      <c r="B32" s="8">
        <v>0</v>
      </c>
      <c r="C32" s="9">
        <v>0</v>
      </c>
      <c r="D32" s="10">
        <v>0</v>
      </c>
      <c r="E32" s="137"/>
      <c r="F32" s="133" t="e">
        <f>((B32*C32*D32)/B32)/D32</f>
        <v>#DIV/0!</v>
      </c>
      <c r="G32" s="132" t="s">
        <v>147</v>
      </c>
      <c r="H32" s="134">
        <f t="shared" si="4"/>
        <v>0</v>
      </c>
      <c r="I32" s="133">
        <f t="shared" si="4"/>
        <v>0</v>
      </c>
      <c r="J32" s="135">
        <f t="shared" si="4"/>
        <v>0</v>
      </c>
      <c r="K32" s="133">
        <f>H32*I32*J32</f>
        <v>0</v>
      </c>
      <c r="L32" s="136" t="s">
        <v>141</v>
      </c>
    </row>
    <row r="33" spans="1:16" ht="42.75" customHeight="1">
      <c r="A33" s="132" t="s">
        <v>102</v>
      </c>
      <c r="B33" s="8">
        <v>0</v>
      </c>
      <c r="C33" s="9">
        <v>0</v>
      </c>
      <c r="D33" s="11">
        <v>0</v>
      </c>
      <c r="E33" s="138"/>
      <c r="F33" s="133" t="e">
        <f>((B33*C33*D33)/B33)/D33</f>
        <v>#DIV/0!</v>
      </c>
      <c r="G33" s="132" t="s">
        <v>100</v>
      </c>
      <c r="H33" s="134">
        <f t="shared" si="4"/>
        <v>0</v>
      </c>
      <c r="I33" s="133">
        <f t="shared" si="4"/>
        <v>0</v>
      </c>
      <c r="J33" s="139">
        <f>D33</f>
        <v>0</v>
      </c>
      <c r="K33" s="133">
        <f>H33*I33*J33</f>
        <v>0</v>
      </c>
      <c r="L33" s="136" t="s">
        <v>142</v>
      </c>
    </row>
    <row r="34" spans="1:16" ht="41.25" customHeight="1">
      <c r="A34" s="132" t="s">
        <v>103</v>
      </c>
      <c r="B34" s="8">
        <v>0</v>
      </c>
      <c r="C34" s="9">
        <v>0</v>
      </c>
      <c r="D34" s="138"/>
      <c r="E34" s="138"/>
      <c r="F34" s="138"/>
      <c r="G34" s="132" t="s">
        <v>101</v>
      </c>
      <c r="H34" s="134">
        <f t="shared" si="4"/>
        <v>0</v>
      </c>
      <c r="I34" s="133">
        <f t="shared" si="4"/>
        <v>0</v>
      </c>
      <c r="J34" s="138"/>
      <c r="K34" s="133">
        <f>H34*I34</f>
        <v>0</v>
      </c>
      <c r="L34" s="136" t="s">
        <v>143</v>
      </c>
      <c r="M34" s="116">
        <v>1</v>
      </c>
      <c r="N34" s="116">
        <v>2</v>
      </c>
      <c r="O34" s="116">
        <v>3</v>
      </c>
      <c r="P34" s="116">
        <v>4</v>
      </c>
    </row>
    <row r="35" spans="1:16" s="131" customFormat="1" ht="72.75" customHeight="1">
      <c r="A35" s="128" t="s">
        <v>216</v>
      </c>
      <c r="B35" s="129" t="s">
        <v>112</v>
      </c>
      <c r="C35" s="129" t="s">
        <v>146</v>
      </c>
      <c r="D35" s="129" t="s">
        <v>108</v>
      </c>
      <c r="E35" s="129" t="s">
        <v>128</v>
      </c>
      <c r="F35" s="129" t="s">
        <v>113</v>
      </c>
      <c r="G35" s="128" t="str">
        <f>A35</f>
        <v>看護補助者の賃金改善の内容</v>
      </c>
      <c r="H35" s="129" t="s">
        <v>129</v>
      </c>
      <c r="I35" s="129" t="s">
        <v>130</v>
      </c>
      <c r="J35" s="129" t="s">
        <v>131</v>
      </c>
      <c r="K35" s="129" t="s">
        <v>132</v>
      </c>
      <c r="L35" s="130" t="s">
        <v>213</v>
      </c>
    </row>
    <row r="36" spans="1:16" ht="50.25" customHeight="1">
      <c r="A36" s="132" t="s">
        <v>133</v>
      </c>
      <c r="B36" s="8">
        <v>0</v>
      </c>
      <c r="C36" s="9">
        <v>0</v>
      </c>
      <c r="D36" s="10">
        <v>0</v>
      </c>
      <c r="E36" s="9">
        <v>0</v>
      </c>
      <c r="F36" s="133" t="e">
        <f>((B36*C36*D36)/B36)/D36</f>
        <v>#DIV/0!</v>
      </c>
      <c r="G36" s="132" t="s">
        <v>134</v>
      </c>
      <c r="H36" s="134">
        <f t="shared" ref="H36:J40" si="5">B36</f>
        <v>0</v>
      </c>
      <c r="I36" s="133">
        <f t="shared" si="5"/>
        <v>0</v>
      </c>
      <c r="J36" s="135">
        <f t="shared" si="5"/>
        <v>0</v>
      </c>
      <c r="K36" s="133">
        <f>H36*I36*J36</f>
        <v>0</v>
      </c>
      <c r="L36" s="136" t="s">
        <v>135</v>
      </c>
    </row>
    <row r="37" spans="1:16" ht="57" customHeight="1">
      <c r="A37" s="132" t="s">
        <v>136</v>
      </c>
      <c r="B37" s="8">
        <v>0</v>
      </c>
      <c r="C37" s="9">
        <v>0</v>
      </c>
      <c r="D37" s="10">
        <v>0</v>
      </c>
      <c r="E37" s="9">
        <v>0</v>
      </c>
      <c r="F37" s="133" t="e">
        <f>((B37*C37*D37)/B37)/D37</f>
        <v>#DIV/0!</v>
      </c>
      <c r="G37" s="132" t="s">
        <v>137</v>
      </c>
      <c r="H37" s="134">
        <f t="shared" si="5"/>
        <v>0</v>
      </c>
      <c r="I37" s="133">
        <f t="shared" si="5"/>
        <v>0</v>
      </c>
      <c r="J37" s="135">
        <f t="shared" si="5"/>
        <v>0</v>
      </c>
      <c r="K37" s="133">
        <f>H37*I37*J37</f>
        <v>0</v>
      </c>
      <c r="L37" s="136" t="s">
        <v>138</v>
      </c>
    </row>
    <row r="38" spans="1:16" ht="80.25" customHeight="1">
      <c r="A38" s="132" t="s">
        <v>139</v>
      </c>
      <c r="B38" s="8">
        <v>0</v>
      </c>
      <c r="C38" s="9">
        <v>0</v>
      </c>
      <c r="D38" s="10">
        <v>0</v>
      </c>
      <c r="E38" s="137"/>
      <c r="F38" s="133" t="e">
        <f>((B38*C38*D38)/B38)/D38</f>
        <v>#DIV/0!</v>
      </c>
      <c r="G38" s="132" t="s">
        <v>147</v>
      </c>
      <c r="H38" s="134">
        <f t="shared" si="5"/>
        <v>0</v>
      </c>
      <c r="I38" s="133">
        <f t="shared" si="5"/>
        <v>0</v>
      </c>
      <c r="J38" s="135">
        <f t="shared" si="5"/>
        <v>0</v>
      </c>
      <c r="K38" s="133">
        <f>H38*I38*J38</f>
        <v>0</v>
      </c>
      <c r="L38" s="136" t="s">
        <v>141</v>
      </c>
    </row>
    <row r="39" spans="1:16" ht="42.75" customHeight="1">
      <c r="A39" s="132" t="s">
        <v>102</v>
      </c>
      <c r="B39" s="8">
        <v>0</v>
      </c>
      <c r="C39" s="9">
        <v>0</v>
      </c>
      <c r="D39" s="11">
        <v>0</v>
      </c>
      <c r="E39" s="138"/>
      <c r="F39" s="133" t="e">
        <f>((B39*C39*D39)/B39)/D39</f>
        <v>#DIV/0!</v>
      </c>
      <c r="G39" s="132" t="s">
        <v>100</v>
      </c>
      <c r="H39" s="134">
        <f t="shared" si="5"/>
        <v>0</v>
      </c>
      <c r="I39" s="133">
        <f t="shared" si="5"/>
        <v>0</v>
      </c>
      <c r="J39" s="139">
        <f>D39</f>
        <v>0</v>
      </c>
      <c r="K39" s="133">
        <f>H39*I39*J39</f>
        <v>0</v>
      </c>
      <c r="L39" s="136" t="s">
        <v>142</v>
      </c>
    </row>
    <row r="40" spans="1:16" ht="41.25" customHeight="1">
      <c r="A40" s="132" t="s">
        <v>103</v>
      </c>
      <c r="B40" s="8">
        <v>0</v>
      </c>
      <c r="C40" s="9">
        <v>0</v>
      </c>
      <c r="D40" s="138"/>
      <c r="E40" s="138"/>
      <c r="F40" s="138"/>
      <c r="G40" s="132" t="s">
        <v>101</v>
      </c>
      <c r="H40" s="134">
        <f t="shared" si="5"/>
        <v>0</v>
      </c>
      <c r="I40" s="133">
        <f t="shared" si="5"/>
        <v>0</v>
      </c>
      <c r="J40" s="138"/>
      <c r="K40" s="133">
        <f>H40*I40</f>
        <v>0</v>
      </c>
      <c r="L40" s="136" t="s">
        <v>143</v>
      </c>
      <c r="M40" s="116">
        <v>1</v>
      </c>
      <c r="N40" s="116">
        <v>2</v>
      </c>
      <c r="O40" s="116">
        <v>3</v>
      </c>
      <c r="P40" s="116">
        <v>4</v>
      </c>
    </row>
    <row r="41" spans="1:16" s="131" customFormat="1" ht="72.75" customHeight="1">
      <c r="A41" s="128" t="s">
        <v>217</v>
      </c>
      <c r="B41" s="129" t="s">
        <v>112</v>
      </c>
      <c r="C41" s="129" t="s">
        <v>146</v>
      </c>
      <c r="D41" s="129" t="s">
        <v>108</v>
      </c>
      <c r="E41" s="129" t="s">
        <v>128</v>
      </c>
      <c r="F41" s="129" t="s">
        <v>113</v>
      </c>
      <c r="G41" s="128" t="str">
        <f>A41</f>
        <v>薬剤師の賃金改善の内容</v>
      </c>
      <c r="H41" s="129" t="s">
        <v>129</v>
      </c>
      <c r="I41" s="129" t="s">
        <v>130</v>
      </c>
      <c r="J41" s="129" t="s">
        <v>131</v>
      </c>
      <c r="K41" s="129" t="s">
        <v>132</v>
      </c>
      <c r="L41" s="130" t="s">
        <v>213</v>
      </c>
    </row>
    <row r="42" spans="1:16" ht="50.25" customHeight="1">
      <c r="A42" s="132" t="s">
        <v>133</v>
      </c>
      <c r="B42" s="8">
        <v>0</v>
      </c>
      <c r="C42" s="9">
        <v>0</v>
      </c>
      <c r="D42" s="10">
        <v>0</v>
      </c>
      <c r="E42" s="9">
        <v>0</v>
      </c>
      <c r="F42" s="133" t="e">
        <f>((B42*C42*D42)/B42)/D42</f>
        <v>#DIV/0!</v>
      </c>
      <c r="G42" s="132" t="s">
        <v>134</v>
      </c>
      <c r="H42" s="134">
        <f t="shared" ref="H42:J46" si="6">B42</f>
        <v>0</v>
      </c>
      <c r="I42" s="133">
        <f t="shared" si="6"/>
        <v>0</v>
      </c>
      <c r="J42" s="135">
        <f t="shared" si="6"/>
        <v>0</v>
      </c>
      <c r="K42" s="133">
        <f>H42*I42*J42</f>
        <v>0</v>
      </c>
      <c r="L42" s="136" t="s">
        <v>135</v>
      </c>
    </row>
    <row r="43" spans="1:16" ht="57" customHeight="1">
      <c r="A43" s="132" t="s">
        <v>136</v>
      </c>
      <c r="B43" s="8">
        <v>0</v>
      </c>
      <c r="C43" s="9">
        <v>0</v>
      </c>
      <c r="D43" s="10">
        <v>0</v>
      </c>
      <c r="E43" s="9">
        <v>0</v>
      </c>
      <c r="F43" s="133" t="e">
        <f>((B43*C43*D43)/B43)/D43</f>
        <v>#DIV/0!</v>
      </c>
      <c r="G43" s="132" t="s">
        <v>137</v>
      </c>
      <c r="H43" s="134">
        <f t="shared" si="6"/>
        <v>0</v>
      </c>
      <c r="I43" s="133">
        <f t="shared" si="6"/>
        <v>0</v>
      </c>
      <c r="J43" s="135">
        <f t="shared" si="6"/>
        <v>0</v>
      </c>
      <c r="K43" s="133">
        <f>H43*I43*J43</f>
        <v>0</v>
      </c>
      <c r="L43" s="136" t="s">
        <v>138</v>
      </c>
    </row>
    <row r="44" spans="1:16" ht="80.25" customHeight="1">
      <c r="A44" s="132" t="s">
        <v>139</v>
      </c>
      <c r="B44" s="8">
        <v>0</v>
      </c>
      <c r="C44" s="9">
        <v>0</v>
      </c>
      <c r="D44" s="10">
        <v>0</v>
      </c>
      <c r="E44" s="137"/>
      <c r="F44" s="133" t="e">
        <f>((B44*C44*D44)/B44)/D44</f>
        <v>#DIV/0!</v>
      </c>
      <c r="G44" s="132" t="s">
        <v>147</v>
      </c>
      <c r="H44" s="134">
        <f t="shared" si="6"/>
        <v>0</v>
      </c>
      <c r="I44" s="133">
        <f t="shared" si="6"/>
        <v>0</v>
      </c>
      <c r="J44" s="135">
        <f t="shared" si="6"/>
        <v>0</v>
      </c>
      <c r="K44" s="133">
        <f>H44*I44*J44</f>
        <v>0</v>
      </c>
      <c r="L44" s="136" t="s">
        <v>141</v>
      </c>
    </row>
    <row r="45" spans="1:16" ht="42.75" customHeight="1">
      <c r="A45" s="132" t="s">
        <v>102</v>
      </c>
      <c r="B45" s="8">
        <v>0</v>
      </c>
      <c r="C45" s="9">
        <v>0</v>
      </c>
      <c r="D45" s="11">
        <v>0</v>
      </c>
      <c r="E45" s="138"/>
      <c r="F45" s="133" t="e">
        <f>((B45*C45*D45)/B45)/D45</f>
        <v>#DIV/0!</v>
      </c>
      <c r="G45" s="132" t="s">
        <v>100</v>
      </c>
      <c r="H45" s="134">
        <f t="shared" si="6"/>
        <v>0</v>
      </c>
      <c r="I45" s="133">
        <f t="shared" si="6"/>
        <v>0</v>
      </c>
      <c r="J45" s="139">
        <f>D45</f>
        <v>0</v>
      </c>
      <c r="K45" s="133">
        <f>H45*I45*J45</f>
        <v>0</v>
      </c>
      <c r="L45" s="136" t="s">
        <v>142</v>
      </c>
    </row>
    <row r="46" spans="1:16" ht="41.25" customHeight="1">
      <c r="A46" s="132" t="s">
        <v>103</v>
      </c>
      <c r="B46" s="8">
        <v>0</v>
      </c>
      <c r="C46" s="9">
        <v>0</v>
      </c>
      <c r="D46" s="138"/>
      <c r="E46" s="138"/>
      <c r="F46" s="138"/>
      <c r="G46" s="132" t="s">
        <v>101</v>
      </c>
      <c r="H46" s="134">
        <f t="shared" si="6"/>
        <v>0</v>
      </c>
      <c r="I46" s="133">
        <f t="shared" si="6"/>
        <v>0</v>
      </c>
      <c r="J46" s="138"/>
      <c r="K46" s="133">
        <f>H46*I46</f>
        <v>0</v>
      </c>
      <c r="L46" s="136" t="s">
        <v>143</v>
      </c>
      <c r="M46" s="116">
        <v>1</v>
      </c>
      <c r="N46" s="116">
        <v>2</v>
      </c>
      <c r="O46" s="116">
        <v>3</v>
      </c>
      <c r="P46" s="116">
        <v>4</v>
      </c>
    </row>
    <row r="47" spans="1:16" s="131" customFormat="1" ht="72.75" customHeight="1">
      <c r="A47" s="128" t="s">
        <v>218</v>
      </c>
      <c r="B47" s="129" t="s">
        <v>112</v>
      </c>
      <c r="C47" s="129" t="s">
        <v>146</v>
      </c>
      <c r="D47" s="129" t="s">
        <v>108</v>
      </c>
      <c r="E47" s="129" t="s">
        <v>128</v>
      </c>
      <c r="F47" s="129" t="s">
        <v>113</v>
      </c>
      <c r="G47" s="128" t="str">
        <f>A47</f>
        <v>（常勤（換算しない）10人以上を雇用している場合は必ず記載）
リハビリ職種（理学療法士、作業療法士、言語聴覚士）の賃金改善の内容</v>
      </c>
      <c r="H47" s="129" t="s">
        <v>129</v>
      </c>
      <c r="I47" s="129" t="s">
        <v>130</v>
      </c>
      <c r="J47" s="129" t="s">
        <v>131</v>
      </c>
      <c r="K47" s="129" t="s">
        <v>132</v>
      </c>
      <c r="L47" s="130" t="s">
        <v>213</v>
      </c>
    </row>
    <row r="48" spans="1:16" ht="50.25" customHeight="1">
      <c r="A48" s="132" t="s">
        <v>133</v>
      </c>
      <c r="B48" s="8">
        <v>0</v>
      </c>
      <c r="C48" s="9">
        <v>0</v>
      </c>
      <c r="D48" s="10">
        <v>0</v>
      </c>
      <c r="E48" s="9">
        <v>0</v>
      </c>
      <c r="F48" s="133" t="e">
        <f>((B48*C48*D48)/B48)/D48</f>
        <v>#DIV/0!</v>
      </c>
      <c r="G48" s="132" t="s">
        <v>134</v>
      </c>
      <c r="H48" s="134">
        <f t="shared" ref="H48:J52" si="7">B48</f>
        <v>0</v>
      </c>
      <c r="I48" s="133">
        <f t="shared" si="7"/>
        <v>0</v>
      </c>
      <c r="J48" s="135">
        <f t="shared" si="7"/>
        <v>0</v>
      </c>
      <c r="K48" s="133">
        <f>H48*I48*J48</f>
        <v>0</v>
      </c>
      <c r="L48" s="136" t="s">
        <v>135</v>
      </c>
    </row>
    <row r="49" spans="1:16" ht="57" customHeight="1">
      <c r="A49" s="132" t="s">
        <v>136</v>
      </c>
      <c r="B49" s="8">
        <v>0</v>
      </c>
      <c r="C49" s="9">
        <v>0</v>
      </c>
      <c r="D49" s="10">
        <v>0</v>
      </c>
      <c r="E49" s="9">
        <v>0</v>
      </c>
      <c r="F49" s="133" t="e">
        <f>((B49*C49*D49)/B49)/D49</f>
        <v>#DIV/0!</v>
      </c>
      <c r="G49" s="132" t="s">
        <v>137</v>
      </c>
      <c r="H49" s="134">
        <f t="shared" si="7"/>
        <v>0</v>
      </c>
      <c r="I49" s="133">
        <f t="shared" si="7"/>
        <v>0</v>
      </c>
      <c r="J49" s="135">
        <f t="shared" si="7"/>
        <v>0</v>
      </c>
      <c r="K49" s="133">
        <f>H49*I49*J49</f>
        <v>0</v>
      </c>
      <c r="L49" s="136" t="s">
        <v>138</v>
      </c>
    </row>
    <row r="50" spans="1:16" ht="80.25" customHeight="1">
      <c r="A50" s="132" t="s">
        <v>139</v>
      </c>
      <c r="B50" s="8">
        <v>0</v>
      </c>
      <c r="C50" s="9">
        <v>0</v>
      </c>
      <c r="D50" s="10">
        <v>0</v>
      </c>
      <c r="E50" s="137"/>
      <c r="F50" s="133" t="e">
        <f>((B50*C50*D50)/B50)/D50</f>
        <v>#DIV/0!</v>
      </c>
      <c r="G50" s="132" t="s">
        <v>147</v>
      </c>
      <c r="H50" s="134">
        <f t="shared" si="7"/>
        <v>0</v>
      </c>
      <c r="I50" s="133">
        <f t="shared" si="7"/>
        <v>0</v>
      </c>
      <c r="J50" s="135">
        <f t="shared" si="7"/>
        <v>0</v>
      </c>
      <c r="K50" s="133">
        <f>H50*I50*J50</f>
        <v>0</v>
      </c>
      <c r="L50" s="136" t="s">
        <v>141</v>
      </c>
    </row>
    <row r="51" spans="1:16" ht="42.75" customHeight="1">
      <c r="A51" s="132" t="s">
        <v>102</v>
      </c>
      <c r="B51" s="8">
        <v>0</v>
      </c>
      <c r="C51" s="9">
        <v>0</v>
      </c>
      <c r="D51" s="11">
        <v>0</v>
      </c>
      <c r="E51" s="138"/>
      <c r="F51" s="133" t="e">
        <f>((B51*C51*D51)/B51)/D51</f>
        <v>#DIV/0!</v>
      </c>
      <c r="G51" s="132" t="s">
        <v>100</v>
      </c>
      <c r="H51" s="134">
        <f t="shared" si="7"/>
        <v>0</v>
      </c>
      <c r="I51" s="133">
        <f t="shared" si="7"/>
        <v>0</v>
      </c>
      <c r="J51" s="139">
        <f>D51</f>
        <v>0</v>
      </c>
      <c r="K51" s="133">
        <f>H51*I51*J51</f>
        <v>0</v>
      </c>
      <c r="L51" s="136" t="s">
        <v>142</v>
      </c>
    </row>
    <row r="52" spans="1:16" ht="41.25" customHeight="1">
      <c r="A52" s="132" t="s">
        <v>103</v>
      </c>
      <c r="B52" s="8">
        <v>0</v>
      </c>
      <c r="C52" s="9">
        <v>0</v>
      </c>
      <c r="D52" s="138"/>
      <c r="E52" s="138"/>
      <c r="F52" s="138"/>
      <c r="G52" s="132" t="s">
        <v>101</v>
      </c>
      <c r="H52" s="134">
        <f t="shared" si="7"/>
        <v>0</v>
      </c>
      <c r="I52" s="133">
        <f t="shared" si="7"/>
        <v>0</v>
      </c>
      <c r="J52" s="138"/>
      <c r="K52" s="133">
        <f>H52*I52</f>
        <v>0</v>
      </c>
      <c r="L52" s="136" t="s">
        <v>143</v>
      </c>
      <c r="M52" s="116">
        <v>1</v>
      </c>
      <c r="N52" s="116">
        <v>2</v>
      </c>
      <c r="O52" s="116">
        <v>3</v>
      </c>
      <c r="P52" s="116">
        <v>4</v>
      </c>
    </row>
    <row r="53" spans="1:16" s="131" customFormat="1" ht="72.75" customHeight="1">
      <c r="A53" s="128" t="s">
        <v>219</v>
      </c>
      <c r="B53" s="129" t="s">
        <v>112</v>
      </c>
      <c r="C53" s="129" t="s">
        <v>146</v>
      </c>
      <c r="D53" s="129" t="s">
        <v>108</v>
      </c>
      <c r="E53" s="129" t="s">
        <v>128</v>
      </c>
      <c r="F53" s="129" t="s">
        <v>113</v>
      </c>
      <c r="G53" s="128" t="str">
        <f>A53</f>
        <v>（理学療法士単独の賃金表がある場合は必ず記載）
理学療法士の賃金改善の内容</v>
      </c>
      <c r="H53" s="129" t="s">
        <v>129</v>
      </c>
      <c r="I53" s="129" t="s">
        <v>130</v>
      </c>
      <c r="J53" s="129" t="s">
        <v>131</v>
      </c>
      <c r="K53" s="129" t="s">
        <v>132</v>
      </c>
      <c r="L53" s="130" t="s">
        <v>213</v>
      </c>
    </row>
    <row r="54" spans="1:16" ht="50.25" customHeight="1">
      <c r="A54" s="132" t="s">
        <v>133</v>
      </c>
      <c r="B54" s="8">
        <v>0</v>
      </c>
      <c r="C54" s="9">
        <v>0</v>
      </c>
      <c r="D54" s="10">
        <v>0</v>
      </c>
      <c r="E54" s="9">
        <v>0</v>
      </c>
      <c r="F54" s="133" t="e">
        <f>((B54*C54*D54)/B54)/D54</f>
        <v>#DIV/0!</v>
      </c>
      <c r="G54" s="132" t="s">
        <v>134</v>
      </c>
      <c r="H54" s="134">
        <f t="shared" ref="H54:J58" si="8">B54</f>
        <v>0</v>
      </c>
      <c r="I54" s="133">
        <f t="shared" si="8"/>
        <v>0</v>
      </c>
      <c r="J54" s="135">
        <f t="shared" si="8"/>
        <v>0</v>
      </c>
      <c r="K54" s="133">
        <f>H54*I54*J54</f>
        <v>0</v>
      </c>
      <c r="L54" s="136" t="s">
        <v>135</v>
      </c>
    </row>
    <row r="55" spans="1:16" ht="57" customHeight="1">
      <c r="A55" s="132" t="s">
        <v>136</v>
      </c>
      <c r="B55" s="8">
        <v>0</v>
      </c>
      <c r="C55" s="9">
        <v>0</v>
      </c>
      <c r="D55" s="10">
        <v>0</v>
      </c>
      <c r="E55" s="9">
        <v>0</v>
      </c>
      <c r="F55" s="133" t="e">
        <f>((B55*C55*D55)/B55)/D55</f>
        <v>#DIV/0!</v>
      </c>
      <c r="G55" s="132" t="s">
        <v>137</v>
      </c>
      <c r="H55" s="134">
        <f t="shared" si="8"/>
        <v>0</v>
      </c>
      <c r="I55" s="133">
        <f t="shared" si="8"/>
        <v>0</v>
      </c>
      <c r="J55" s="135">
        <f t="shared" si="8"/>
        <v>0</v>
      </c>
      <c r="K55" s="133">
        <f>H55*I55*J55</f>
        <v>0</v>
      </c>
      <c r="L55" s="136" t="s">
        <v>138</v>
      </c>
    </row>
    <row r="56" spans="1:16" ht="80.25" customHeight="1">
      <c r="A56" s="132" t="s">
        <v>139</v>
      </c>
      <c r="B56" s="8">
        <v>0</v>
      </c>
      <c r="C56" s="9">
        <v>0</v>
      </c>
      <c r="D56" s="10">
        <v>0</v>
      </c>
      <c r="E56" s="137"/>
      <c r="F56" s="133" t="e">
        <f>((B56*C56*D56)/B56)/D56</f>
        <v>#DIV/0!</v>
      </c>
      <c r="G56" s="132" t="s">
        <v>147</v>
      </c>
      <c r="H56" s="134">
        <f t="shared" si="8"/>
        <v>0</v>
      </c>
      <c r="I56" s="133">
        <f t="shared" si="8"/>
        <v>0</v>
      </c>
      <c r="J56" s="135">
        <f t="shared" si="8"/>
        <v>0</v>
      </c>
      <c r="K56" s="133">
        <f>H56*I56*J56</f>
        <v>0</v>
      </c>
      <c r="L56" s="136" t="s">
        <v>141</v>
      </c>
    </row>
    <row r="57" spans="1:16" ht="42.75" customHeight="1">
      <c r="A57" s="132" t="s">
        <v>102</v>
      </c>
      <c r="B57" s="8">
        <v>0</v>
      </c>
      <c r="C57" s="9">
        <v>0</v>
      </c>
      <c r="D57" s="11">
        <v>0</v>
      </c>
      <c r="E57" s="138"/>
      <c r="F57" s="133" t="e">
        <f>((B57*C57*D57)/B57)/D57</f>
        <v>#DIV/0!</v>
      </c>
      <c r="G57" s="132" t="s">
        <v>100</v>
      </c>
      <c r="H57" s="134">
        <f t="shared" si="8"/>
        <v>0</v>
      </c>
      <c r="I57" s="133">
        <f t="shared" si="8"/>
        <v>0</v>
      </c>
      <c r="J57" s="139">
        <f>D57</f>
        <v>0</v>
      </c>
      <c r="K57" s="133">
        <f>H57*I57*J57</f>
        <v>0</v>
      </c>
      <c r="L57" s="136" t="s">
        <v>142</v>
      </c>
    </row>
    <row r="58" spans="1:16" ht="41.25" customHeight="1">
      <c r="A58" s="132" t="s">
        <v>103</v>
      </c>
      <c r="B58" s="8">
        <v>0</v>
      </c>
      <c r="C58" s="9">
        <v>0</v>
      </c>
      <c r="D58" s="138"/>
      <c r="E58" s="138"/>
      <c r="F58" s="138"/>
      <c r="G58" s="132" t="s">
        <v>101</v>
      </c>
      <c r="H58" s="134">
        <f t="shared" si="8"/>
        <v>0</v>
      </c>
      <c r="I58" s="133">
        <f t="shared" si="8"/>
        <v>0</v>
      </c>
      <c r="J58" s="138"/>
      <c r="K58" s="133">
        <f>H58*I58</f>
        <v>0</v>
      </c>
      <c r="L58" s="136" t="s">
        <v>143</v>
      </c>
      <c r="M58" s="116">
        <v>1</v>
      </c>
      <c r="N58" s="116">
        <v>2</v>
      </c>
      <c r="O58" s="116">
        <v>3</v>
      </c>
      <c r="P58" s="116">
        <v>4</v>
      </c>
    </row>
    <row r="59" spans="1:16" s="131" customFormat="1" ht="72.75" customHeight="1">
      <c r="A59" s="128" t="s">
        <v>222</v>
      </c>
      <c r="B59" s="129" t="s">
        <v>112</v>
      </c>
      <c r="C59" s="129" t="s">
        <v>146</v>
      </c>
      <c r="D59" s="129" t="s">
        <v>108</v>
      </c>
      <c r="E59" s="129" t="s">
        <v>128</v>
      </c>
      <c r="F59" s="129" t="s">
        <v>113</v>
      </c>
      <c r="G59" s="128" t="str">
        <f>A59</f>
        <v>（作業療法士単独の賃金表がある場合は必ず記載）
作業療法士の賃金改善の内容</v>
      </c>
      <c r="H59" s="129" t="s">
        <v>129</v>
      </c>
      <c r="I59" s="129" t="s">
        <v>130</v>
      </c>
      <c r="J59" s="129" t="s">
        <v>131</v>
      </c>
      <c r="K59" s="129" t="s">
        <v>132</v>
      </c>
      <c r="L59" s="130" t="s">
        <v>213</v>
      </c>
    </row>
    <row r="60" spans="1:16" ht="50.25" customHeight="1">
      <c r="A60" s="132" t="s">
        <v>133</v>
      </c>
      <c r="B60" s="8">
        <v>0</v>
      </c>
      <c r="C60" s="9">
        <v>0</v>
      </c>
      <c r="D60" s="10">
        <v>0</v>
      </c>
      <c r="E60" s="9">
        <v>0</v>
      </c>
      <c r="F60" s="133" t="e">
        <f>((B60*C60*D60)/B60)/D60</f>
        <v>#DIV/0!</v>
      </c>
      <c r="G60" s="132" t="s">
        <v>134</v>
      </c>
      <c r="H60" s="134">
        <f t="shared" ref="H60:J64" si="9">B60</f>
        <v>0</v>
      </c>
      <c r="I60" s="133">
        <f t="shared" si="9"/>
        <v>0</v>
      </c>
      <c r="J60" s="135">
        <f t="shared" si="9"/>
        <v>0</v>
      </c>
      <c r="K60" s="133">
        <f>H60*I60*J60</f>
        <v>0</v>
      </c>
      <c r="L60" s="136" t="s">
        <v>135</v>
      </c>
    </row>
    <row r="61" spans="1:16" ht="57" customHeight="1">
      <c r="A61" s="132" t="s">
        <v>136</v>
      </c>
      <c r="B61" s="8">
        <v>0</v>
      </c>
      <c r="C61" s="9">
        <v>0</v>
      </c>
      <c r="D61" s="10">
        <v>0</v>
      </c>
      <c r="E61" s="9">
        <v>0</v>
      </c>
      <c r="F61" s="133" t="e">
        <f>((B61*C61*D61)/B61)/D61</f>
        <v>#DIV/0!</v>
      </c>
      <c r="G61" s="132" t="s">
        <v>137</v>
      </c>
      <c r="H61" s="134">
        <f t="shared" si="9"/>
        <v>0</v>
      </c>
      <c r="I61" s="133">
        <f t="shared" si="9"/>
        <v>0</v>
      </c>
      <c r="J61" s="135">
        <f t="shared" si="9"/>
        <v>0</v>
      </c>
      <c r="K61" s="133">
        <f>H61*I61*J61</f>
        <v>0</v>
      </c>
      <c r="L61" s="136" t="s">
        <v>138</v>
      </c>
    </row>
    <row r="62" spans="1:16" ht="80.25" customHeight="1">
      <c r="A62" s="132" t="s">
        <v>139</v>
      </c>
      <c r="B62" s="8">
        <v>0</v>
      </c>
      <c r="C62" s="9">
        <v>0</v>
      </c>
      <c r="D62" s="10">
        <v>0</v>
      </c>
      <c r="E62" s="137"/>
      <c r="F62" s="133" t="e">
        <f>((B62*C62*D62)/B62)/D62</f>
        <v>#DIV/0!</v>
      </c>
      <c r="G62" s="132" t="s">
        <v>147</v>
      </c>
      <c r="H62" s="134">
        <f t="shared" si="9"/>
        <v>0</v>
      </c>
      <c r="I62" s="133">
        <f t="shared" si="9"/>
        <v>0</v>
      </c>
      <c r="J62" s="135">
        <f t="shared" si="9"/>
        <v>0</v>
      </c>
      <c r="K62" s="133">
        <f>H62*I62*J62</f>
        <v>0</v>
      </c>
      <c r="L62" s="136" t="s">
        <v>141</v>
      </c>
    </row>
    <row r="63" spans="1:16" ht="42.75" customHeight="1">
      <c r="A63" s="132" t="s">
        <v>102</v>
      </c>
      <c r="B63" s="8">
        <v>0</v>
      </c>
      <c r="C63" s="9">
        <v>0</v>
      </c>
      <c r="D63" s="11">
        <v>0</v>
      </c>
      <c r="E63" s="138"/>
      <c r="F63" s="133" t="e">
        <f>((B63*C63*D63)/B63)/D63</f>
        <v>#DIV/0!</v>
      </c>
      <c r="G63" s="132" t="s">
        <v>100</v>
      </c>
      <c r="H63" s="134">
        <f t="shared" si="9"/>
        <v>0</v>
      </c>
      <c r="I63" s="133">
        <f t="shared" si="9"/>
        <v>0</v>
      </c>
      <c r="J63" s="139">
        <f>D63</f>
        <v>0</v>
      </c>
      <c r="K63" s="133">
        <f>H63*I63*J63</f>
        <v>0</v>
      </c>
      <c r="L63" s="136" t="s">
        <v>142</v>
      </c>
    </row>
    <row r="64" spans="1:16" ht="41.25" customHeight="1">
      <c r="A64" s="132" t="s">
        <v>103</v>
      </c>
      <c r="B64" s="8">
        <v>0</v>
      </c>
      <c r="C64" s="9">
        <v>0</v>
      </c>
      <c r="D64" s="138"/>
      <c r="E64" s="138"/>
      <c r="F64" s="138"/>
      <c r="G64" s="132" t="s">
        <v>101</v>
      </c>
      <c r="H64" s="134">
        <f t="shared" si="9"/>
        <v>0</v>
      </c>
      <c r="I64" s="133">
        <f t="shared" si="9"/>
        <v>0</v>
      </c>
      <c r="J64" s="138"/>
      <c r="K64" s="133">
        <f>H64*I64</f>
        <v>0</v>
      </c>
      <c r="L64" s="136" t="s">
        <v>143</v>
      </c>
      <c r="M64" s="116">
        <v>1</v>
      </c>
      <c r="N64" s="116">
        <v>2</v>
      </c>
      <c r="O64" s="116">
        <v>3</v>
      </c>
      <c r="P64" s="116">
        <v>4</v>
      </c>
    </row>
    <row r="65" spans="1:16" s="131" customFormat="1" ht="72.75" customHeight="1">
      <c r="A65" s="128" t="s">
        <v>220</v>
      </c>
      <c r="B65" s="129" t="s">
        <v>112</v>
      </c>
      <c r="C65" s="129" t="s">
        <v>146</v>
      </c>
      <c r="D65" s="129" t="s">
        <v>108</v>
      </c>
      <c r="E65" s="129" t="s">
        <v>128</v>
      </c>
      <c r="F65" s="129" t="s">
        <v>113</v>
      </c>
      <c r="G65" s="128" t="str">
        <f>A65</f>
        <v>（言語聴覚士単独の賃金表がある場合は必ず記載）
言語聴覚士の賃金改善の内容</v>
      </c>
      <c r="H65" s="129" t="s">
        <v>129</v>
      </c>
      <c r="I65" s="129" t="s">
        <v>130</v>
      </c>
      <c r="J65" s="129" t="s">
        <v>131</v>
      </c>
      <c r="K65" s="129" t="s">
        <v>132</v>
      </c>
      <c r="L65" s="130" t="s">
        <v>213</v>
      </c>
    </row>
    <row r="66" spans="1:16" ht="50.25" customHeight="1">
      <c r="A66" s="132" t="s">
        <v>133</v>
      </c>
      <c r="B66" s="8">
        <v>0</v>
      </c>
      <c r="C66" s="9">
        <v>0</v>
      </c>
      <c r="D66" s="10">
        <v>0</v>
      </c>
      <c r="E66" s="9">
        <v>0</v>
      </c>
      <c r="F66" s="133" t="e">
        <f>((B66*C66*D66)/B66)/D66</f>
        <v>#DIV/0!</v>
      </c>
      <c r="G66" s="132" t="s">
        <v>134</v>
      </c>
      <c r="H66" s="134">
        <f t="shared" ref="H66:J70" si="10">B66</f>
        <v>0</v>
      </c>
      <c r="I66" s="133">
        <f t="shared" si="10"/>
        <v>0</v>
      </c>
      <c r="J66" s="135">
        <f t="shared" si="10"/>
        <v>0</v>
      </c>
      <c r="K66" s="133">
        <f>H66*I66*J66</f>
        <v>0</v>
      </c>
      <c r="L66" s="136" t="s">
        <v>135</v>
      </c>
    </row>
    <row r="67" spans="1:16" ht="57" customHeight="1">
      <c r="A67" s="132" t="s">
        <v>136</v>
      </c>
      <c r="B67" s="8">
        <v>0</v>
      </c>
      <c r="C67" s="9">
        <v>0</v>
      </c>
      <c r="D67" s="10">
        <v>0</v>
      </c>
      <c r="E67" s="9">
        <v>0</v>
      </c>
      <c r="F67" s="133" t="e">
        <f>((B67*C67*D67)/B67)/D67</f>
        <v>#DIV/0!</v>
      </c>
      <c r="G67" s="132" t="s">
        <v>137</v>
      </c>
      <c r="H67" s="134">
        <f t="shared" si="10"/>
        <v>0</v>
      </c>
      <c r="I67" s="133">
        <f t="shared" si="10"/>
        <v>0</v>
      </c>
      <c r="J67" s="135">
        <f t="shared" si="10"/>
        <v>0</v>
      </c>
      <c r="K67" s="133">
        <f>H67*I67*J67</f>
        <v>0</v>
      </c>
      <c r="L67" s="136" t="s">
        <v>138</v>
      </c>
    </row>
    <row r="68" spans="1:16" ht="80.25" customHeight="1">
      <c r="A68" s="132" t="s">
        <v>139</v>
      </c>
      <c r="B68" s="8">
        <v>0</v>
      </c>
      <c r="C68" s="9">
        <v>0</v>
      </c>
      <c r="D68" s="10">
        <v>0</v>
      </c>
      <c r="E68" s="137"/>
      <c r="F68" s="133" t="e">
        <f>((B68*C68*D68)/B68)/D68</f>
        <v>#DIV/0!</v>
      </c>
      <c r="G68" s="132" t="s">
        <v>147</v>
      </c>
      <c r="H68" s="134">
        <f t="shared" si="10"/>
        <v>0</v>
      </c>
      <c r="I68" s="133">
        <f t="shared" si="10"/>
        <v>0</v>
      </c>
      <c r="J68" s="135">
        <f t="shared" si="10"/>
        <v>0</v>
      </c>
      <c r="K68" s="133">
        <f>H68*I68*J68</f>
        <v>0</v>
      </c>
      <c r="L68" s="136" t="s">
        <v>141</v>
      </c>
    </row>
    <row r="69" spans="1:16" ht="42.75" customHeight="1">
      <c r="A69" s="132" t="s">
        <v>102</v>
      </c>
      <c r="B69" s="8">
        <v>0</v>
      </c>
      <c r="C69" s="9">
        <v>0</v>
      </c>
      <c r="D69" s="11">
        <v>0</v>
      </c>
      <c r="E69" s="138"/>
      <c r="F69" s="133" t="e">
        <f>((B69*C69*D69)/B69)/D69</f>
        <v>#DIV/0!</v>
      </c>
      <c r="G69" s="132" t="s">
        <v>100</v>
      </c>
      <c r="H69" s="134">
        <f t="shared" si="10"/>
        <v>0</v>
      </c>
      <c r="I69" s="133">
        <f t="shared" si="10"/>
        <v>0</v>
      </c>
      <c r="J69" s="139">
        <f>D69</f>
        <v>0</v>
      </c>
      <c r="K69" s="133">
        <f>H69*I69*J69</f>
        <v>0</v>
      </c>
      <c r="L69" s="136" t="s">
        <v>142</v>
      </c>
    </row>
    <row r="70" spans="1:16" ht="41.25" customHeight="1">
      <c r="A70" s="132" t="s">
        <v>103</v>
      </c>
      <c r="B70" s="8">
        <v>0</v>
      </c>
      <c r="C70" s="9">
        <v>0</v>
      </c>
      <c r="D70" s="138"/>
      <c r="E70" s="138"/>
      <c r="F70" s="138"/>
      <c r="G70" s="132" t="s">
        <v>101</v>
      </c>
      <c r="H70" s="134">
        <f t="shared" si="10"/>
        <v>0</v>
      </c>
      <c r="I70" s="133">
        <f t="shared" si="10"/>
        <v>0</v>
      </c>
      <c r="J70" s="138"/>
      <c r="K70" s="133">
        <f>H70*I70</f>
        <v>0</v>
      </c>
      <c r="L70" s="136" t="s">
        <v>143</v>
      </c>
      <c r="M70" s="116">
        <v>1</v>
      </c>
      <c r="N70" s="116">
        <v>2</v>
      </c>
      <c r="O70" s="116">
        <v>3</v>
      </c>
      <c r="P70" s="116">
        <v>4</v>
      </c>
    </row>
    <row r="71" spans="1:16" s="131" customFormat="1" ht="72.75" customHeight="1">
      <c r="A71" s="128" t="s">
        <v>221</v>
      </c>
      <c r="B71" s="129" t="s">
        <v>112</v>
      </c>
      <c r="C71" s="129" t="s">
        <v>146</v>
      </c>
      <c r="D71" s="129" t="s">
        <v>108</v>
      </c>
      <c r="E71" s="129" t="s">
        <v>128</v>
      </c>
      <c r="F71" s="129" t="s">
        <v>113</v>
      </c>
      <c r="G71" s="128" t="str">
        <f>A71</f>
        <v>（上記職種以外の職員）
その他職員の賃金改善の内容</v>
      </c>
      <c r="H71" s="129" t="s">
        <v>129</v>
      </c>
      <c r="I71" s="129" t="s">
        <v>130</v>
      </c>
      <c r="J71" s="129" t="s">
        <v>131</v>
      </c>
      <c r="K71" s="129" t="s">
        <v>132</v>
      </c>
      <c r="L71" s="130" t="s">
        <v>213</v>
      </c>
    </row>
    <row r="72" spans="1:16" ht="50.25" customHeight="1">
      <c r="A72" s="132" t="s">
        <v>133</v>
      </c>
      <c r="B72" s="8">
        <v>0</v>
      </c>
      <c r="C72" s="9">
        <v>0</v>
      </c>
      <c r="D72" s="10">
        <v>0</v>
      </c>
      <c r="E72" s="9">
        <v>0</v>
      </c>
      <c r="F72" s="133" t="e">
        <f>((B72*C72*D72)/B72)/D72</f>
        <v>#DIV/0!</v>
      </c>
      <c r="G72" s="132" t="s">
        <v>134</v>
      </c>
      <c r="H72" s="134">
        <f t="shared" ref="H72:J76" si="11">B72</f>
        <v>0</v>
      </c>
      <c r="I72" s="133">
        <f t="shared" si="11"/>
        <v>0</v>
      </c>
      <c r="J72" s="135">
        <f t="shared" si="11"/>
        <v>0</v>
      </c>
      <c r="K72" s="133">
        <f>H72*I72*J72</f>
        <v>0</v>
      </c>
      <c r="L72" s="136" t="s">
        <v>135</v>
      </c>
    </row>
    <row r="73" spans="1:16" ht="57" customHeight="1">
      <c r="A73" s="132" t="s">
        <v>136</v>
      </c>
      <c r="B73" s="8">
        <v>0</v>
      </c>
      <c r="C73" s="9">
        <v>0</v>
      </c>
      <c r="D73" s="10">
        <v>0</v>
      </c>
      <c r="E73" s="9">
        <v>0</v>
      </c>
      <c r="F73" s="133" t="e">
        <f>((B73*C73*D73)/B73)/D73</f>
        <v>#DIV/0!</v>
      </c>
      <c r="G73" s="132" t="s">
        <v>137</v>
      </c>
      <c r="H73" s="134">
        <f t="shared" si="11"/>
        <v>0</v>
      </c>
      <c r="I73" s="133">
        <f t="shared" si="11"/>
        <v>0</v>
      </c>
      <c r="J73" s="135">
        <f t="shared" si="11"/>
        <v>0</v>
      </c>
      <c r="K73" s="133">
        <f>H73*I73*J73</f>
        <v>0</v>
      </c>
      <c r="L73" s="136" t="s">
        <v>138</v>
      </c>
    </row>
    <row r="74" spans="1:16" ht="80.25" customHeight="1">
      <c r="A74" s="132" t="s">
        <v>139</v>
      </c>
      <c r="B74" s="8">
        <v>0</v>
      </c>
      <c r="C74" s="9">
        <v>0</v>
      </c>
      <c r="D74" s="10">
        <v>0</v>
      </c>
      <c r="E74" s="137"/>
      <c r="F74" s="133" t="e">
        <f>((B74*C74*D74)/B74)/D74</f>
        <v>#DIV/0!</v>
      </c>
      <c r="G74" s="132" t="s">
        <v>147</v>
      </c>
      <c r="H74" s="134">
        <f t="shared" si="11"/>
        <v>0</v>
      </c>
      <c r="I74" s="133">
        <f t="shared" si="11"/>
        <v>0</v>
      </c>
      <c r="J74" s="135">
        <f t="shared" si="11"/>
        <v>0</v>
      </c>
      <c r="K74" s="133">
        <f>H74*I74*J74</f>
        <v>0</v>
      </c>
      <c r="L74" s="136" t="s">
        <v>141</v>
      </c>
    </row>
    <row r="75" spans="1:16" ht="42.75" customHeight="1">
      <c r="A75" s="132" t="s">
        <v>102</v>
      </c>
      <c r="B75" s="8">
        <v>0</v>
      </c>
      <c r="C75" s="9">
        <v>0</v>
      </c>
      <c r="D75" s="11">
        <v>0</v>
      </c>
      <c r="E75" s="138"/>
      <c r="F75" s="133" t="e">
        <f>((B75*C75*D75)/B75)/D75</f>
        <v>#DIV/0!</v>
      </c>
      <c r="G75" s="132" t="s">
        <v>100</v>
      </c>
      <c r="H75" s="134">
        <f t="shared" si="11"/>
        <v>0</v>
      </c>
      <c r="I75" s="133">
        <f t="shared" si="11"/>
        <v>0</v>
      </c>
      <c r="J75" s="139">
        <f>D75</f>
        <v>0</v>
      </c>
      <c r="K75" s="133">
        <f>H75*I75*J75</f>
        <v>0</v>
      </c>
      <c r="L75" s="136" t="s">
        <v>142</v>
      </c>
    </row>
    <row r="76" spans="1:16" ht="41.25" customHeight="1">
      <c r="A76" s="132" t="s">
        <v>103</v>
      </c>
      <c r="B76" s="8">
        <v>0</v>
      </c>
      <c r="C76" s="9">
        <v>0</v>
      </c>
      <c r="D76" s="138"/>
      <c r="E76" s="138"/>
      <c r="F76" s="138"/>
      <c r="G76" s="132" t="s">
        <v>101</v>
      </c>
      <c r="H76" s="134">
        <f t="shared" si="11"/>
        <v>0</v>
      </c>
      <c r="I76" s="133">
        <f t="shared" si="11"/>
        <v>0</v>
      </c>
      <c r="J76" s="138"/>
      <c r="K76" s="133">
        <f>H76*I76</f>
        <v>0</v>
      </c>
      <c r="L76" s="136" t="s">
        <v>143</v>
      </c>
      <c r="M76" s="116">
        <v>1</v>
      </c>
      <c r="N76" s="116">
        <v>2</v>
      </c>
      <c r="O76" s="116">
        <v>3</v>
      </c>
      <c r="P76" s="116">
        <v>4</v>
      </c>
    </row>
  </sheetData>
  <sheetProtection sheet="1" objects="1" scenarios="1"/>
  <mergeCells count="6">
    <mergeCell ref="A16:K16"/>
    <mergeCell ref="A2:K2"/>
    <mergeCell ref="A8:F8"/>
    <mergeCell ref="G8:K8"/>
    <mergeCell ref="A15:F15"/>
    <mergeCell ref="G15:J15"/>
  </mergeCells>
  <phoneticPr fontId="43"/>
  <conditionalFormatting sqref="A24:A27">
    <cfRule type="expression" dxfId="39" priority="91">
      <formula>$F$2="×"</formula>
    </cfRule>
  </conditionalFormatting>
  <conditionalFormatting sqref="A20:D20">
    <cfRule type="expression" dxfId="38" priority="103">
      <formula>$F$2="×"</formula>
    </cfRule>
  </conditionalFormatting>
  <conditionalFormatting sqref="A18:K19">
    <cfRule type="expression" dxfId="37" priority="109">
      <formula>$F$2="×"</formula>
    </cfRule>
  </conditionalFormatting>
  <conditionalFormatting sqref="A21:K22">
    <cfRule type="expression" dxfId="36" priority="10">
      <formula>$F$2="×"</formula>
    </cfRule>
  </conditionalFormatting>
  <conditionalFormatting sqref="A28:K28">
    <cfRule type="expression" dxfId="35" priority="9">
      <formula>$F$2="×"</formula>
    </cfRule>
  </conditionalFormatting>
  <conditionalFormatting sqref="B12:D12">
    <cfRule type="expression" dxfId="34" priority="56">
      <formula>$F$2="×"</formula>
    </cfRule>
  </conditionalFormatting>
  <conditionalFormatting sqref="B10:E11">
    <cfRule type="expression" dxfId="33" priority="57">
      <formula>$F$2="×"</formula>
    </cfRule>
  </conditionalFormatting>
  <conditionalFormatting sqref="B13:E14">
    <cfRule type="expression" dxfId="32" priority="55">
      <formula>$F$2="×"</formula>
    </cfRule>
  </conditionalFormatting>
  <conditionalFormatting sqref="B30:E31 B32:D32">
    <cfRule type="expression" dxfId="31" priority="81">
      <formula>$F$2="×"</formula>
    </cfRule>
  </conditionalFormatting>
  <conditionalFormatting sqref="B36:E37 B38:D38">
    <cfRule type="expression" dxfId="30" priority="78">
      <formula>$F$2="×"</formula>
    </cfRule>
  </conditionalFormatting>
  <conditionalFormatting sqref="B42:E43 B44:D44">
    <cfRule type="expression" dxfId="29" priority="75">
      <formula>$F$2="×"</formula>
    </cfRule>
  </conditionalFormatting>
  <conditionalFormatting sqref="B48:E49 B50:D50">
    <cfRule type="expression" dxfId="28" priority="72">
      <formula>$F$2="×"</formula>
    </cfRule>
  </conditionalFormatting>
  <conditionalFormatting sqref="B54:E55 B56:D56">
    <cfRule type="expression" dxfId="27" priority="69">
      <formula>$F$2="×"</formula>
    </cfRule>
  </conditionalFormatting>
  <conditionalFormatting sqref="B60:E61 B62:D62">
    <cfRule type="expression" dxfId="26" priority="66">
      <formula>$F$2="×"</formula>
    </cfRule>
  </conditionalFormatting>
  <conditionalFormatting sqref="B66:E67 B68:D68">
    <cfRule type="expression" dxfId="25" priority="63">
      <formula>$F$2="×"</formula>
    </cfRule>
  </conditionalFormatting>
  <conditionalFormatting sqref="B72:E73 B74:D74">
    <cfRule type="expression" dxfId="24" priority="60">
      <formula>$F$2="×"</formula>
    </cfRule>
  </conditionalFormatting>
  <conditionalFormatting sqref="B24:K25 B26:D26 F26:K26">
    <cfRule type="expression" dxfId="23" priority="108">
      <formula>$F$2="×"</formula>
    </cfRule>
  </conditionalFormatting>
  <conditionalFormatting sqref="B27:K27">
    <cfRule type="expression" dxfId="22" priority="35">
      <formula>$F$2="×"</formula>
    </cfRule>
  </conditionalFormatting>
  <conditionalFormatting sqref="B33:K34">
    <cfRule type="expression" dxfId="21" priority="8">
      <formula>$F$2="×"</formula>
    </cfRule>
  </conditionalFormatting>
  <conditionalFormatting sqref="B39:K40">
    <cfRule type="expression" dxfId="20" priority="7">
      <formula>$F$2="×"</formula>
    </cfRule>
  </conditionalFormatting>
  <conditionalFormatting sqref="B45:K46">
    <cfRule type="expression" dxfId="19" priority="6">
      <formula>$F$2="×"</formula>
    </cfRule>
  </conditionalFormatting>
  <conditionalFormatting sqref="B51:K52">
    <cfRule type="expression" dxfId="18" priority="5">
      <formula>$F$2="×"</formula>
    </cfRule>
  </conditionalFormatting>
  <conditionalFormatting sqref="B57:K58">
    <cfRule type="expression" dxfId="17" priority="4">
      <formula>$F$2="×"</formula>
    </cfRule>
  </conditionalFormatting>
  <conditionalFormatting sqref="B63:K64">
    <cfRule type="expression" dxfId="16" priority="3">
      <formula>$F$2="×"</formula>
    </cfRule>
  </conditionalFormatting>
  <conditionalFormatting sqref="B69:K70">
    <cfRule type="expression" dxfId="15" priority="2">
      <formula>$F$2="×"</formula>
    </cfRule>
  </conditionalFormatting>
  <conditionalFormatting sqref="B75:K76">
    <cfRule type="expression" dxfId="14" priority="1">
      <formula>$F$2="×"</formula>
    </cfRule>
  </conditionalFormatting>
  <conditionalFormatting sqref="F14:J14">
    <cfRule type="expression" dxfId="13" priority="41">
      <formula>$F$2="×"</formula>
    </cfRule>
  </conditionalFormatting>
  <conditionalFormatting sqref="F10:K13 A10:A16 K14:K15 G15">
    <cfRule type="expression" dxfId="12" priority="110">
      <formula>$F$2="×"</formula>
    </cfRule>
  </conditionalFormatting>
  <conditionalFormatting sqref="F20:K20">
    <cfRule type="expression" dxfId="11" priority="102">
      <formula>$F$2="×"</formula>
    </cfRule>
  </conditionalFormatting>
  <conditionalFormatting sqref="F30:K32 A30:A34">
    <cfRule type="expression" dxfId="10" priority="90">
      <formula>$F$2="×"</formula>
    </cfRule>
  </conditionalFormatting>
  <conditionalFormatting sqref="F36:K38 A36:A40">
    <cfRule type="expression" dxfId="9" priority="89">
      <formula>$F$2="×"</formula>
    </cfRule>
  </conditionalFormatting>
  <conditionalFormatting sqref="F42:K44 A42:A46">
    <cfRule type="expression" dxfId="8" priority="88">
      <formula>$F$2="×"</formula>
    </cfRule>
  </conditionalFormatting>
  <conditionalFormatting sqref="F48:K50 A48:A52">
    <cfRule type="expression" dxfId="7" priority="87">
      <formula>$F$2="×"</formula>
    </cfRule>
  </conditionalFormatting>
  <conditionalFormatting sqref="F54:K56 A54:A58">
    <cfRule type="expression" dxfId="6" priority="86">
      <formula>$F$2="×"</formula>
    </cfRule>
  </conditionalFormatting>
  <conditionalFormatting sqref="F60:K62 A60:A64">
    <cfRule type="expression" dxfId="5" priority="85">
      <formula>$F$2="×"</formula>
    </cfRule>
  </conditionalFormatting>
  <conditionalFormatting sqref="F66:K68 A66:A70">
    <cfRule type="expression" dxfId="4" priority="84">
      <formula>$F$2="×"</formula>
    </cfRule>
  </conditionalFormatting>
  <conditionalFormatting sqref="F72:K74 A72:A76">
    <cfRule type="expression" dxfId="3" priority="83">
      <formula>$F$2="×"</formula>
    </cfRule>
  </conditionalFormatting>
  <dataValidations count="1">
    <dataValidation type="list" allowBlank="1" showInputMessage="1" showErrorMessage="1" sqref="D13 D21 D27 D33 D39 D45 D51 D57 D63 D69 D75" xr:uid="{6C567CDF-5FE8-4C60-8979-E3716F5658BF}">
      <formula1>"0,1,2,3,4"</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rowBreaks count="5" manualBreakCount="5">
    <brk id="15" max="14" man="1"/>
    <brk id="28" max="14" man="1"/>
    <brk id="40" max="14" man="1"/>
    <brk id="52" max="14" man="1"/>
    <brk id="64" max="14"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965AD-6089-4B7C-B239-600C13D5A2A0}">
  <sheetPr>
    <tabColor theme="3" tint="0.39997558519241921"/>
  </sheetPr>
  <dimension ref="A1:F48"/>
  <sheetViews>
    <sheetView workbookViewId="0"/>
  </sheetViews>
  <sheetFormatPr defaultColWidth="9" defaultRowHeight="14.4"/>
  <cols>
    <col min="1" max="2" width="17.6640625" style="4" customWidth="1"/>
    <col min="3" max="3" width="25" style="4" customWidth="1"/>
    <col min="4" max="4" width="27.109375" style="4" customWidth="1"/>
    <col min="5" max="5" width="17.44140625" style="4" customWidth="1"/>
    <col min="6" max="6" width="13.21875" style="4" customWidth="1"/>
    <col min="7" max="16384" width="9" style="4"/>
  </cols>
  <sheetData>
    <row r="1" spans="1:6">
      <c r="A1" s="26" t="s">
        <v>225</v>
      </c>
      <c r="B1" s="23"/>
      <c r="C1" s="23"/>
      <c r="D1" s="23"/>
    </row>
    <row r="2" spans="1:6">
      <c r="A2" s="382" t="s">
        <v>226</v>
      </c>
      <c r="B2" s="382"/>
      <c r="C2" s="382"/>
      <c r="D2" s="382"/>
      <c r="E2" s="381">
        <f>'支給申請書兼請求書（医療機関等→都道府県）'!N21</f>
        <v>0</v>
      </c>
      <c r="F2" s="381"/>
    </row>
    <row r="3" spans="1:6">
      <c r="A3" s="27" t="s">
        <v>247</v>
      </c>
      <c r="B3" s="23"/>
      <c r="C3" s="23"/>
      <c r="D3" s="28"/>
      <c r="E3" s="23"/>
    </row>
    <row r="4" spans="1:6" ht="72" customHeight="1">
      <c r="A4" s="29" t="s">
        <v>165</v>
      </c>
      <c r="B4" s="30" t="s">
        <v>245</v>
      </c>
      <c r="C4" s="30" t="s">
        <v>169</v>
      </c>
      <c r="D4" s="30" t="s">
        <v>181</v>
      </c>
      <c r="E4" s="29" t="s">
        <v>170</v>
      </c>
      <c r="F4" s="30" t="s">
        <v>232</v>
      </c>
    </row>
    <row r="5" spans="1:6">
      <c r="A5" s="14">
        <f>COUNTA($C$5:$C$45)</f>
        <v>0</v>
      </c>
      <c r="B5" s="141"/>
      <c r="C5" s="142"/>
      <c r="D5" s="142" t="s">
        <v>208</v>
      </c>
      <c r="E5" s="143"/>
      <c r="F5" s="144">
        <v>0</v>
      </c>
    </row>
    <row r="6" spans="1:6">
      <c r="B6" s="141"/>
      <c r="C6" s="142"/>
      <c r="D6" s="142"/>
      <c r="E6" s="143"/>
      <c r="F6" s="144">
        <v>0</v>
      </c>
    </row>
    <row r="7" spans="1:6">
      <c r="B7" s="141"/>
      <c r="C7" s="142"/>
      <c r="D7" s="142" t="s">
        <v>208</v>
      </c>
      <c r="E7" s="143"/>
      <c r="F7" s="144">
        <v>0</v>
      </c>
    </row>
    <row r="8" spans="1:6">
      <c r="B8" s="141"/>
      <c r="C8" s="142"/>
      <c r="D8" s="142" t="s">
        <v>208</v>
      </c>
      <c r="E8" s="143"/>
      <c r="F8" s="144">
        <v>0</v>
      </c>
    </row>
    <row r="9" spans="1:6">
      <c r="B9" s="141"/>
      <c r="C9" s="142"/>
      <c r="D9" s="142" t="s">
        <v>208</v>
      </c>
      <c r="E9" s="143"/>
      <c r="F9" s="144">
        <v>0</v>
      </c>
    </row>
    <row r="10" spans="1:6">
      <c r="B10" s="141"/>
      <c r="C10" s="142"/>
      <c r="D10" s="142" t="s">
        <v>208</v>
      </c>
      <c r="E10" s="143"/>
      <c r="F10" s="144">
        <v>0</v>
      </c>
    </row>
    <row r="11" spans="1:6">
      <c r="B11" s="141"/>
      <c r="C11" s="142"/>
      <c r="D11" s="142" t="s">
        <v>208</v>
      </c>
      <c r="E11" s="143"/>
      <c r="F11" s="144">
        <v>0</v>
      </c>
    </row>
    <row r="12" spans="1:6">
      <c r="B12" s="141"/>
      <c r="C12" s="142"/>
      <c r="D12" s="142" t="s">
        <v>208</v>
      </c>
      <c r="E12" s="143"/>
      <c r="F12" s="144">
        <v>0</v>
      </c>
    </row>
    <row r="13" spans="1:6">
      <c r="B13" s="141"/>
      <c r="C13" s="142"/>
      <c r="D13" s="142" t="s">
        <v>208</v>
      </c>
      <c r="E13" s="143"/>
      <c r="F13" s="144">
        <v>0</v>
      </c>
    </row>
    <row r="14" spans="1:6">
      <c r="B14" s="141"/>
      <c r="C14" s="142"/>
      <c r="D14" s="142" t="s">
        <v>208</v>
      </c>
      <c r="E14" s="143"/>
      <c r="F14" s="144">
        <v>0</v>
      </c>
    </row>
    <row r="15" spans="1:6">
      <c r="B15" s="141"/>
      <c r="C15" s="142"/>
      <c r="D15" s="142" t="s">
        <v>208</v>
      </c>
      <c r="E15" s="143"/>
      <c r="F15" s="144">
        <v>0</v>
      </c>
    </row>
    <row r="16" spans="1:6">
      <c r="B16" s="141"/>
      <c r="C16" s="142"/>
      <c r="D16" s="142" t="s">
        <v>208</v>
      </c>
      <c r="E16" s="143"/>
      <c r="F16" s="144">
        <v>0</v>
      </c>
    </row>
    <row r="17" spans="2:6">
      <c r="B17" s="141"/>
      <c r="C17" s="142"/>
      <c r="D17" s="142" t="s">
        <v>208</v>
      </c>
      <c r="E17" s="143"/>
      <c r="F17" s="144">
        <v>0</v>
      </c>
    </row>
    <row r="18" spans="2:6">
      <c r="B18" s="141"/>
      <c r="C18" s="142"/>
      <c r="D18" s="142" t="s">
        <v>208</v>
      </c>
      <c r="E18" s="143"/>
      <c r="F18" s="144">
        <v>0</v>
      </c>
    </row>
    <row r="19" spans="2:6">
      <c r="B19" s="141"/>
      <c r="C19" s="142"/>
      <c r="D19" s="142" t="s">
        <v>208</v>
      </c>
      <c r="E19" s="143"/>
      <c r="F19" s="144">
        <v>0</v>
      </c>
    </row>
    <row r="20" spans="2:6">
      <c r="B20" s="141"/>
      <c r="C20" s="142"/>
      <c r="D20" s="142" t="s">
        <v>208</v>
      </c>
      <c r="E20" s="143"/>
      <c r="F20" s="144">
        <v>0</v>
      </c>
    </row>
    <row r="21" spans="2:6">
      <c r="B21" s="141"/>
      <c r="C21" s="142"/>
      <c r="D21" s="142" t="s">
        <v>208</v>
      </c>
      <c r="E21" s="143"/>
      <c r="F21" s="144">
        <v>0</v>
      </c>
    </row>
    <row r="22" spans="2:6">
      <c r="B22" s="141"/>
      <c r="C22" s="142"/>
      <c r="D22" s="142" t="s">
        <v>208</v>
      </c>
      <c r="E22" s="143"/>
      <c r="F22" s="144">
        <v>0</v>
      </c>
    </row>
    <row r="23" spans="2:6">
      <c r="B23" s="141"/>
      <c r="C23" s="142"/>
      <c r="D23" s="142" t="s">
        <v>208</v>
      </c>
      <c r="E23" s="143"/>
      <c r="F23" s="144">
        <v>0</v>
      </c>
    </row>
    <row r="24" spans="2:6">
      <c r="B24" s="141"/>
      <c r="C24" s="142"/>
      <c r="D24" s="142" t="s">
        <v>208</v>
      </c>
      <c r="E24" s="143"/>
      <c r="F24" s="144">
        <v>0</v>
      </c>
    </row>
    <row r="25" spans="2:6">
      <c r="B25" s="141"/>
      <c r="C25" s="142"/>
      <c r="D25" s="142" t="s">
        <v>208</v>
      </c>
      <c r="E25" s="143"/>
      <c r="F25" s="144">
        <v>0</v>
      </c>
    </row>
    <row r="26" spans="2:6">
      <c r="B26" s="141"/>
      <c r="C26" s="142"/>
      <c r="D26" s="142" t="s">
        <v>208</v>
      </c>
      <c r="E26" s="143"/>
      <c r="F26" s="144">
        <v>0</v>
      </c>
    </row>
    <row r="27" spans="2:6">
      <c r="B27" s="141"/>
      <c r="C27" s="142"/>
      <c r="D27" s="142" t="s">
        <v>208</v>
      </c>
      <c r="E27" s="143"/>
      <c r="F27" s="144">
        <v>0</v>
      </c>
    </row>
    <row r="28" spans="2:6">
      <c r="B28" s="141"/>
      <c r="C28" s="142"/>
      <c r="D28" s="142" t="s">
        <v>208</v>
      </c>
      <c r="E28" s="143"/>
      <c r="F28" s="144">
        <v>0</v>
      </c>
    </row>
    <row r="29" spans="2:6">
      <c r="B29" s="141"/>
      <c r="C29" s="142"/>
      <c r="D29" s="142" t="s">
        <v>208</v>
      </c>
      <c r="E29" s="143"/>
      <c r="F29" s="144">
        <v>0</v>
      </c>
    </row>
    <row r="30" spans="2:6">
      <c r="B30" s="141"/>
      <c r="C30" s="142"/>
      <c r="D30" s="142" t="s">
        <v>208</v>
      </c>
      <c r="E30" s="143"/>
      <c r="F30" s="144">
        <v>0</v>
      </c>
    </row>
    <row r="31" spans="2:6">
      <c r="B31" s="141"/>
      <c r="C31" s="142"/>
      <c r="D31" s="142" t="s">
        <v>208</v>
      </c>
      <c r="E31" s="143"/>
      <c r="F31" s="144">
        <v>0</v>
      </c>
    </row>
    <row r="32" spans="2:6">
      <c r="B32" s="141"/>
      <c r="C32" s="142"/>
      <c r="D32" s="142" t="s">
        <v>208</v>
      </c>
      <c r="E32" s="143"/>
      <c r="F32" s="144">
        <v>0</v>
      </c>
    </row>
    <row r="33" spans="2:6">
      <c r="B33" s="141"/>
      <c r="C33" s="142"/>
      <c r="D33" s="142" t="s">
        <v>208</v>
      </c>
      <c r="E33" s="143"/>
      <c r="F33" s="144">
        <v>0</v>
      </c>
    </row>
    <row r="34" spans="2:6">
      <c r="B34" s="141"/>
      <c r="C34" s="142"/>
      <c r="D34" s="142" t="s">
        <v>208</v>
      </c>
      <c r="E34" s="143"/>
      <c r="F34" s="144">
        <v>0</v>
      </c>
    </row>
    <row r="35" spans="2:6">
      <c r="B35" s="141"/>
      <c r="C35" s="142"/>
      <c r="D35" s="142" t="s">
        <v>208</v>
      </c>
      <c r="E35" s="143"/>
      <c r="F35" s="144">
        <v>0</v>
      </c>
    </row>
    <row r="36" spans="2:6">
      <c r="B36" s="141"/>
      <c r="C36" s="142"/>
      <c r="D36" s="142" t="s">
        <v>208</v>
      </c>
      <c r="E36" s="143"/>
      <c r="F36" s="144">
        <v>0</v>
      </c>
    </row>
    <row r="37" spans="2:6">
      <c r="B37" s="141"/>
      <c r="C37" s="142"/>
      <c r="D37" s="142" t="s">
        <v>208</v>
      </c>
      <c r="E37" s="143"/>
      <c r="F37" s="144">
        <v>0</v>
      </c>
    </row>
    <row r="38" spans="2:6">
      <c r="B38" s="141"/>
      <c r="C38" s="142"/>
      <c r="D38" s="142" t="s">
        <v>208</v>
      </c>
      <c r="E38" s="143"/>
      <c r="F38" s="144">
        <v>0</v>
      </c>
    </row>
    <row r="39" spans="2:6">
      <c r="B39" s="141"/>
      <c r="C39" s="142"/>
      <c r="D39" s="142" t="s">
        <v>208</v>
      </c>
      <c r="E39" s="143"/>
      <c r="F39" s="144">
        <v>0</v>
      </c>
    </row>
    <row r="40" spans="2:6">
      <c r="B40" s="141"/>
      <c r="C40" s="142"/>
      <c r="D40" s="142" t="s">
        <v>208</v>
      </c>
      <c r="E40" s="143"/>
      <c r="F40" s="144">
        <v>0</v>
      </c>
    </row>
    <row r="41" spans="2:6">
      <c r="B41" s="141"/>
      <c r="C41" s="142"/>
      <c r="D41" s="142" t="s">
        <v>208</v>
      </c>
      <c r="E41" s="143"/>
      <c r="F41" s="144">
        <v>0</v>
      </c>
    </row>
    <row r="42" spans="2:6">
      <c r="B42" s="141"/>
      <c r="C42" s="142"/>
      <c r="D42" s="142" t="s">
        <v>208</v>
      </c>
      <c r="E42" s="143"/>
      <c r="F42" s="144">
        <v>0</v>
      </c>
    </row>
    <row r="43" spans="2:6">
      <c r="B43" s="141"/>
      <c r="C43" s="142"/>
      <c r="D43" s="142" t="s">
        <v>208</v>
      </c>
      <c r="E43" s="143"/>
      <c r="F43" s="144">
        <v>0</v>
      </c>
    </row>
    <row r="44" spans="2:6">
      <c r="B44" s="141"/>
      <c r="C44" s="145"/>
      <c r="D44" s="142" t="s">
        <v>208</v>
      </c>
      <c r="E44" s="143"/>
      <c r="F44" s="144">
        <v>0</v>
      </c>
    </row>
    <row r="45" spans="2:6">
      <c r="B45" s="14"/>
      <c r="C45" s="31"/>
      <c r="D45" s="31"/>
      <c r="E45" s="32"/>
    </row>
    <row r="46" spans="2:6">
      <c r="B46" s="14"/>
      <c r="C46" s="31"/>
      <c r="D46" s="31" t="s">
        <v>164</v>
      </c>
      <c r="E46" s="32">
        <f>SUM(E5:E45)</f>
        <v>0</v>
      </c>
    </row>
    <row r="47" spans="2:6" ht="28.5" customHeight="1">
      <c r="B47" s="383" t="s">
        <v>246</v>
      </c>
      <c r="C47" s="383"/>
      <c r="D47" s="383"/>
      <c r="E47" s="383"/>
      <c r="F47" s="383"/>
    </row>
    <row r="48" spans="2:6">
      <c r="B48" s="384" t="s">
        <v>233</v>
      </c>
      <c r="C48" s="384"/>
      <c r="D48" s="384"/>
      <c r="E48" s="384"/>
      <c r="F48" s="384"/>
    </row>
  </sheetData>
  <sheetProtection sheet="1" objects="1" scenarios="1"/>
  <protectedRanges>
    <protectedRange sqref="B5:F44" name="範囲1"/>
  </protectedRanges>
  <mergeCells count="4">
    <mergeCell ref="E2:F2"/>
    <mergeCell ref="A2:D2"/>
    <mergeCell ref="B47:F47"/>
    <mergeCell ref="B48:F48"/>
  </mergeCells>
  <phoneticPr fontId="43"/>
  <dataValidations disablePrompts="1" count="1">
    <dataValidation type="list" allowBlank="1" showInputMessage="1" showErrorMessage="1" sqref="D5:D44" xr:uid="{ECA985F3-D371-44DA-BA50-E36FC5882445}">
      <formula1>"　,有床診,無床診,訪看ＳＴ,薬局"</formula1>
    </dataValidation>
  </dataValidation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3F94C-054F-4A53-A71C-259C8579CE56}">
  <sheetPr>
    <tabColor theme="3" tint="0.39997558519241921"/>
    <pageSetUpPr fitToPage="1"/>
  </sheetPr>
  <dimension ref="A1:J9"/>
  <sheetViews>
    <sheetView view="pageBreakPreview" zoomScaleNormal="130" zoomScaleSheetLayoutView="100" workbookViewId="0"/>
  </sheetViews>
  <sheetFormatPr defaultColWidth="9" defaultRowHeight="13.2"/>
  <cols>
    <col min="1" max="1" width="37.88671875" style="131" customWidth="1"/>
    <col min="2" max="5" width="15.109375" style="152" customWidth="1"/>
    <col min="6" max="6" width="16.44140625" style="152" customWidth="1"/>
    <col min="7" max="7" width="24.21875" style="152" customWidth="1"/>
    <col min="8" max="8" width="19.77734375" style="152" customWidth="1"/>
    <col min="9" max="9" width="42.109375" style="131" customWidth="1"/>
    <col min="10" max="10" width="187.21875" style="148" customWidth="1"/>
    <col min="11" max="16" width="14.6640625" style="131" customWidth="1"/>
    <col min="17" max="17" width="18.88671875" style="131" customWidth="1"/>
    <col min="18" max="18" width="9" style="131"/>
    <col min="19" max="25" width="9" style="131" customWidth="1"/>
    <col min="26" max="16384" width="9" style="131"/>
  </cols>
  <sheetData>
    <row r="1" spans="1:10" ht="73.5" customHeight="1">
      <c r="A1" s="146" t="s">
        <v>227</v>
      </c>
      <c r="B1" s="385" t="s">
        <v>148</v>
      </c>
      <c r="C1" s="386"/>
      <c r="D1" s="386"/>
      <c r="E1" s="386"/>
      <c r="F1" s="386"/>
      <c r="G1" s="386"/>
      <c r="H1" s="386"/>
      <c r="I1" s="147">
        <f>'支給申請書兼請求書（医療機関等→都道府県）'!N21</f>
        <v>0</v>
      </c>
    </row>
    <row r="2" spans="1:10" ht="41.25" customHeight="1">
      <c r="A2" s="387" t="s">
        <v>149</v>
      </c>
      <c r="B2" s="388"/>
      <c r="C2" s="388"/>
      <c r="D2" s="388"/>
      <c r="E2" s="388"/>
      <c r="F2" s="388"/>
      <c r="G2" s="388"/>
      <c r="H2" s="388"/>
      <c r="I2" s="389" t="s">
        <v>99</v>
      </c>
      <c r="J2" s="149"/>
    </row>
    <row r="3" spans="1:10" ht="72.75" customHeight="1">
      <c r="A3" s="128" t="s">
        <v>150</v>
      </c>
      <c r="B3" s="129" t="s">
        <v>114</v>
      </c>
      <c r="C3" s="129" t="s">
        <v>115</v>
      </c>
      <c r="D3" s="129" t="s">
        <v>116</v>
      </c>
      <c r="E3" s="129" t="s">
        <v>117</v>
      </c>
      <c r="F3" s="129" t="s">
        <v>118</v>
      </c>
      <c r="G3" s="129" t="s">
        <v>119</v>
      </c>
      <c r="H3" s="129" t="s">
        <v>120</v>
      </c>
      <c r="I3" s="390"/>
      <c r="J3" s="136" t="s">
        <v>213</v>
      </c>
    </row>
    <row r="4" spans="1:10" ht="84.75" customHeight="1">
      <c r="A4" s="150" t="s">
        <v>151</v>
      </c>
      <c r="B4" s="15">
        <v>0</v>
      </c>
      <c r="C4" s="15">
        <v>0</v>
      </c>
      <c r="D4" s="19" t="e">
        <f>C4/B4</f>
        <v>#DIV/0!</v>
      </c>
      <c r="E4" s="20" t="e">
        <f>(D4-0.02)*B4</f>
        <v>#DIV/0!</v>
      </c>
      <c r="F4" s="16">
        <v>0</v>
      </c>
      <c r="G4" s="17">
        <v>0</v>
      </c>
      <c r="H4" s="18">
        <v>0</v>
      </c>
      <c r="I4" s="151">
        <f>F4*G4*H4</f>
        <v>0</v>
      </c>
      <c r="J4" s="130"/>
    </row>
    <row r="5" spans="1:10" ht="93.75" customHeight="1">
      <c r="A5" s="150" t="s">
        <v>152</v>
      </c>
      <c r="B5" s="15">
        <v>0</v>
      </c>
      <c r="C5" s="15">
        <v>0</v>
      </c>
      <c r="D5" s="19" t="e">
        <f>C5/B5</f>
        <v>#DIV/0!</v>
      </c>
      <c r="E5" s="20" t="e">
        <f>(D5-0.02)*B5</f>
        <v>#DIV/0!</v>
      </c>
      <c r="F5" s="16">
        <v>0</v>
      </c>
      <c r="G5" s="17">
        <v>0</v>
      </c>
      <c r="H5" s="18">
        <v>0</v>
      </c>
      <c r="I5" s="151">
        <f>F5*G5*H5</f>
        <v>0</v>
      </c>
      <c r="J5" s="130"/>
    </row>
    <row r="6" spans="1:10" ht="90" customHeight="1">
      <c r="A6" s="150" t="s">
        <v>153</v>
      </c>
      <c r="B6" s="391"/>
      <c r="C6" s="392"/>
      <c r="D6" s="392"/>
      <c r="E6" s="392"/>
      <c r="F6" s="392"/>
      <c r="G6" s="392"/>
      <c r="H6" s="392"/>
      <c r="I6" s="15">
        <v>0</v>
      </c>
      <c r="J6" s="130"/>
    </row>
    <row r="7" spans="1:10" ht="60.75" customHeight="1">
      <c r="A7" s="393" t="s">
        <v>154</v>
      </c>
      <c r="B7" s="394"/>
      <c r="C7" s="394"/>
      <c r="D7" s="394"/>
      <c r="E7" s="394"/>
      <c r="F7" s="394"/>
      <c r="G7" s="394"/>
      <c r="H7" s="394"/>
      <c r="I7" s="394"/>
    </row>
    <row r="9" spans="1:10">
      <c r="A9" s="148"/>
    </row>
  </sheetData>
  <sheetProtection sheet="1" objects="1" scenarios="1"/>
  <mergeCells count="5">
    <mergeCell ref="B1:H1"/>
    <mergeCell ref="A2:H2"/>
    <mergeCell ref="I2:I3"/>
    <mergeCell ref="B6:H6"/>
    <mergeCell ref="A7:I7"/>
  </mergeCells>
  <phoneticPr fontId="43"/>
  <conditionalFormatting sqref="A4:H5 I4:I6 A6:B6">
    <cfRule type="expression" dxfId="2" priority="1">
      <formula>#REF!="×"</formula>
    </cfRule>
  </conditionalFormatting>
  <printOptions horizontalCentered="1"/>
  <pageMargins left="0.70866141732283472" right="0.70866141732283472" top="0.74803149606299213" bottom="0.55118110236220474" header="0.31496062992125984" footer="0.31496062992125984"/>
  <pageSetup paperSize="9" scale="6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1D822-0612-437B-A6BC-35A83CE54F0D}">
  <sheetPr>
    <tabColor theme="5" tint="0.39997558519241921"/>
  </sheetPr>
  <dimension ref="A1:G51"/>
  <sheetViews>
    <sheetView workbookViewId="0"/>
  </sheetViews>
  <sheetFormatPr defaultColWidth="9" defaultRowHeight="14.4"/>
  <cols>
    <col min="1" max="1" width="10.77734375" style="4" customWidth="1"/>
    <col min="2" max="2" width="11.88671875" style="4" bestFit="1" customWidth="1"/>
    <col min="3" max="5" width="22.77734375" style="4" customWidth="1"/>
    <col min="6" max="6" width="11.88671875" style="4" customWidth="1"/>
    <col min="7" max="7" width="13.21875" style="4" customWidth="1"/>
    <col min="8" max="16384" width="9" style="4"/>
  </cols>
  <sheetData>
    <row r="1" spans="1:7">
      <c r="A1" s="26" t="s">
        <v>228</v>
      </c>
      <c r="B1" s="23"/>
      <c r="C1" s="23"/>
      <c r="D1" s="23"/>
    </row>
    <row r="2" spans="1:7">
      <c r="A2" s="382" t="s">
        <v>229</v>
      </c>
      <c r="B2" s="382"/>
      <c r="C2" s="382"/>
      <c r="D2" s="382"/>
      <c r="E2" s="382"/>
      <c r="F2" s="381">
        <f>'支給申請書兼請求書（医療機関等→都道府県）'!N21</f>
        <v>0</v>
      </c>
      <c r="G2" s="381"/>
    </row>
    <row r="3" spans="1:7">
      <c r="A3" s="153" t="s">
        <v>248</v>
      </c>
      <c r="B3" s="153"/>
      <c r="C3" s="153"/>
      <c r="D3" s="153"/>
      <c r="E3" s="153"/>
      <c r="F3" s="153"/>
      <c r="G3" s="153"/>
    </row>
    <row r="4" spans="1:7" ht="57.6">
      <c r="A4" s="154"/>
      <c r="B4" s="30" t="s">
        <v>245</v>
      </c>
      <c r="C4" s="154" t="s">
        <v>171</v>
      </c>
      <c r="D4" s="154" t="s">
        <v>182</v>
      </c>
      <c r="E4" s="155" t="s">
        <v>194</v>
      </c>
      <c r="F4" s="155" t="s">
        <v>195</v>
      </c>
      <c r="G4" s="30" t="s">
        <v>232</v>
      </c>
    </row>
    <row r="5" spans="1:7">
      <c r="A5" s="14">
        <f>COUNTA($C$5:$C$48)</f>
        <v>0</v>
      </c>
      <c r="B5" s="24"/>
      <c r="C5" s="22"/>
      <c r="D5" s="22"/>
      <c r="E5" s="13"/>
      <c r="F5" s="156"/>
      <c r="G5" s="21">
        <v>0</v>
      </c>
    </row>
    <row r="6" spans="1:7">
      <c r="B6" s="24"/>
      <c r="C6" s="22"/>
      <c r="D6" s="22"/>
      <c r="E6" s="13"/>
      <c r="F6" s="156"/>
      <c r="G6" s="21">
        <v>0</v>
      </c>
    </row>
    <row r="7" spans="1:7">
      <c r="B7" s="24"/>
      <c r="C7" s="22"/>
      <c r="D7" s="22"/>
      <c r="E7" s="13"/>
      <c r="F7" s="156"/>
      <c r="G7" s="21">
        <v>0</v>
      </c>
    </row>
    <row r="8" spans="1:7">
      <c r="B8" s="24"/>
      <c r="C8" s="22"/>
      <c r="D8" s="22" t="s">
        <v>208</v>
      </c>
      <c r="E8" s="13"/>
      <c r="F8" s="156"/>
      <c r="G8" s="21">
        <v>0</v>
      </c>
    </row>
    <row r="9" spans="1:7">
      <c r="B9" s="24"/>
      <c r="C9" s="22"/>
      <c r="D9" s="22" t="s">
        <v>208</v>
      </c>
      <c r="E9" s="13"/>
      <c r="F9" s="156"/>
      <c r="G9" s="21">
        <v>0</v>
      </c>
    </row>
    <row r="10" spans="1:7">
      <c r="B10" s="24"/>
      <c r="C10" s="22"/>
      <c r="D10" s="22" t="s">
        <v>208</v>
      </c>
      <c r="E10" s="13"/>
      <c r="F10" s="156"/>
      <c r="G10" s="21">
        <v>0</v>
      </c>
    </row>
    <row r="11" spans="1:7">
      <c r="B11" s="24"/>
      <c r="C11" s="22"/>
      <c r="D11" s="22" t="s">
        <v>208</v>
      </c>
      <c r="E11" s="13"/>
      <c r="F11" s="156"/>
      <c r="G11" s="21">
        <v>0</v>
      </c>
    </row>
    <row r="12" spans="1:7">
      <c r="B12" s="24"/>
      <c r="C12" s="22"/>
      <c r="D12" s="22" t="s">
        <v>208</v>
      </c>
      <c r="E12" s="13"/>
      <c r="F12" s="156"/>
      <c r="G12" s="21">
        <v>0</v>
      </c>
    </row>
    <row r="13" spans="1:7">
      <c r="B13" s="24"/>
      <c r="C13" s="22"/>
      <c r="D13" s="22" t="s">
        <v>208</v>
      </c>
      <c r="E13" s="13"/>
      <c r="F13" s="156"/>
      <c r="G13" s="21">
        <v>0</v>
      </c>
    </row>
    <row r="14" spans="1:7">
      <c r="B14" s="24"/>
      <c r="C14" s="22"/>
      <c r="D14" s="22" t="s">
        <v>208</v>
      </c>
      <c r="E14" s="13"/>
      <c r="F14" s="156"/>
      <c r="G14" s="21">
        <v>0</v>
      </c>
    </row>
    <row r="15" spans="1:7">
      <c r="B15" s="24"/>
      <c r="C15" s="22"/>
      <c r="D15" s="22" t="s">
        <v>208</v>
      </c>
      <c r="E15" s="13"/>
      <c r="F15" s="156"/>
      <c r="G15" s="21">
        <v>0</v>
      </c>
    </row>
    <row r="16" spans="1:7">
      <c r="B16" s="24"/>
      <c r="C16" s="22"/>
      <c r="D16" s="22" t="s">
        <v>208</v>
      </c>
      <c r="E16" s="13"/>
      <c r="F16" s="156"/>
      <c r="G16" s="21">
        <v>0</v>
      </c>
    </row>
    <row r="17" spans="2:7">
      <c r="B17" s="24"/>
      <c r="C17" s="22"/>
      <c r="D17" s="22" t="s">
        <v>208</v>
      </c>
      <c r="E17" s="13"/>
      <c r="F17" s="156"/>
      <c r="G17" s="21">
        <v>0</v>
      </c>
    </row>
    <row r="18" spans="2:7">
      <c r="B18" s="24"/>
      <c r="C18" s="22"/>
      <c r="D18" s="22" t="s">
        <v>208</v>
      </c>
      <c r="E18" s="13"/>
      <c r="F18" s="156"/>
      <c r="G18" s="21">
        <v>0</v>
      </c>
    </row>
    <row r="19" spans="2:7">
      <c r="B19" s="24"/>
      <c r="C19" s="22"/>
      <c r="D19" s="22" t="s">
        <v>208</v>
      </c>
      <c r="E19" s="13"/>
      <c r="F19" s="156"/>
      <c r="G19" s="21">
        <v>0</v>
      </c>
    </row>
    <row r="20" spans="2:7">
      <c r="B20" s="24"/>
      <c r="C20" s="22"/>
      <c r="D20" s="22" t="s">
        <v>208</v>
      </c>
      <c r="E20" s="13"/>
      <c r="F20" s="156"/>
      <c r="G20" s="21">
        <v>0</v>
      </c>
    </row>
    <row r="21" spans="2:7">
      <c r="B21" s="24"/>
      <c r="C21" s="22"/>
      <c r="D21" s="22" t="s">
        <v>208</v>
      </c>
      <c r="E21" s="13"/>
      <c r="F21" s="156"/>
      <c r="G21" s="21">
        <v>0</v>
      </c>
    </row>
    <row r="22" spans="2:7">
      <c r="B22" s="24"/>
      <c r="C22" s="22"/>
      <c r="D22" s="22" t="s">
        <v>208</v>
      </c>
      <c r="E22" s="13"/>
      <c r="F22" s="156"/>
      <c r="G22" s="21">
        <v>0</v>
      </c>
    </row>
    <row r="23" spans="2:7">
      <c r="B23" s="24"/>
      <c r="C23" s="22"/>
      <c r="D23" s="22" t="s">
        <v>208</v>
      </c>
      <c r="E23" s="13"/>
      <c r="F23" s="156"/>
      <c r="G23" s="21">
        <v>0</v>
      </c>
    </row>
    <row r="24" spans="2:7">
      <c r="B24" s="24"/>
      <c r="C24" s="22"/>
      <c r="D24" s="22" t="s">
        <v>208</v>
      </c>
      <c r="E24" s="13"/>
      <c r="F24" s="156"/>
      <c r="G24" s="21">
        <v>0</v>
      </c>
    </row>
    <row r="25" spans="2:7">
      <c r="B25" s="24"/>
      <c r="C25" s="22"/>
      <c r="D25" s="22" t="s">
        <v>208</v>
      </c>
      <c r="E25" s="13"/>
      <c r="F25" s="156"/>
      <c r="G25" s="21">
        <v>0</v>
      </c>
    </row>
    <row r="26" spans="2:7">
      <c r="B26" s="24"/>
      <c r="C26" s="22"/>
      <c r="D26" s="22" t="s">
        <v>208</v>
      </c>
      <c r="E26" s="13"/>
      <c r="F26" s="156"/>
      <c r="G26" s="21">
        <v>0</v>
      </c>
    </row>
    <row r="27" spans="2:7">
      <c r="B27" s="24"/>
      <c r="C27" s="22"/>
      <c r="D27" s="22" t="s">
        <v>208</v>
      </c>
      <c r="E27" s="13"/>
      <c r="F27" s="156"/>
      <c r="G27" s="21">
        <v>0</v>
      </c>
    </row>
    <row r="28" spans="2:7">
      <c r="B28" s="24"/>
      <c r="C28" s="22"/>
      <c r="D28" s="22" t="s">
        <v>208</v>
      </c>
      <c r="E28" s="13"/>
      <c r="F28" s="156"/>
      <c r="G28" s="21">
        <v>0</v>
      </c>
    </row>
    <row r="29" spans="2:7">
      <c r="B29" s="24"/>
      <c r="C29" s="22"/>
      <c r="D29" s="22" t="s">
        <v>208</v>
      </c>
      <c r="E29" s="13"/>
      <c r="F29" s="156"/>
      <c r="G29" s="21">
        <v>0</v>
      </c>
    </row>
    <row r="30" spans="2:7">
      <c r="B30" s="24"/>
      <c r="C30" s="22"/>
      <c r="D30" s="22" t="s">
        <v>208</v>
      </c>
      <c r="E30" s="13"/>
      <c r="F30" s="156"/>
      <c r="G30" s="21">
        <v>0</v>
      </c>
    </row>
    <row r="31" spans="2:7">
      <c r="B31" s="24"/>
      <c r="C31" s="22"/>
      <c r="D31" s="22" t="s">
        <v>208</v>
      </c>
      <c r="E31" s="13"/>
      <c r="F31" s="156"/>
      <c r="G31" s="21">
        <v>0</v>
      </c>
    </row>
    <row r="32" spans="2:7">
      <c r="B32" s="24"/>
      <c r="C32" s="22"/>
      <c r="D32" s="22" t="s">
        <v>208</v>
      </c>
      <c r="E32" s="13"/>
      <c r="F32" s="156"/>
      <c r="G32" s="21">
        <v>0</v>
      </c>
    </row>
    <row r="33" spans="2:7">
      <c r="B33" s="24"/>
      <c r="C33" s="22"/>
      <c r="D33" s="22" t="s">
        <v>208</v>
      </c>
      <c r="E33" s="13"/>
      <c r="F33" s="156"/>
      <c r="G33" s="21">
        <v>0</v>
      </c>
    </row>
    <row r="34" spans="2:7">
      <c r="B34" s="24"/>
      <c r="C34" s="22"/>
      <c r="D34" s="22" t="s">
        <v>208</v>
      </c>
      <c r="E34" s="13"/>
      <c r="F34" s="156"/>
      <c r="G34" s="21">
        <v>0</v>
      </c>
    </row>
    <row r="35" spans="2:7">
      <c r="B35" s="24"/>
      <c r="C35" s="22"/>
      <c r="D35" s="22" t="s">
        <v>208</v>
      </c>
      <c r="E35" s="13"/>
      <c r="F35" s="156"/>
      <c r="G35" s="21">
        <v>0</v>
      </c>
    </row>
    <row r="36" spans="2:7">
      <c r="B36" s="24"/>
      <c r="C36" s="22"/>
      <c r="D36" s="22" t="s">
        <v>208</v>
      </c>
      <c r="E36" s="13"/>
      <c r="F36" s="156"/>
      <c r="G36" s="21">
        <v>0</v>
      </c>
    </row>
    <row r="37" spans="2:7">
      <c r="B37" s="24"/>
      <c r="C37" s="22"/>
      <c r="D37" s="22" t="s">
        <v>208</v>
      </c>
      <c r="E37" s="13"/>
      <c r="F37" s="156"/>
      <c r="G37" s="21">
        <v>0</v>
      </c>
    </row>
    <row r="38" spans="2:7">
      <c r="B38" s="24"/>
      <c r="C38" s="22"/>
      <c r="D38" s="22" t="s">
        <v>208</v>
      </c>
      <c r="E38" s="13"/>
      <c r="F38" s="156"/>
      <c r="G38" s="21">
        <v>0</v>
      </c>
    </row>
    <row r="39" spans="2:7">
      <c r="B39" s="24"/>
      <c r="C39" s="22"/>
      <c r="D39" s="22" t="s">
        <v>208</v>
      </c>
      <c r="E39" s="13"/>
      <c r="F39" s="156"/>
      <c r="G39" s="21">
        <v>0</v>
      </c>
    </row>
    <row r="40" spans="2:7">
      <c r="B40" s="24"/>
      <c r="C40" s="22"/>
      <c r="D40" s="22" t="s">
        <v>208</v>
      </c>
      <c r="E40" s="13"/>
      <c r="F40" s="156"/>
      <c r="G40" s="21">
        <v>0</v>
      </c>
    </row>
    <row r="41" spans="2:7">
      <c r="B41" s="24"/>
      <c r="C41" s="22"/>
      <c r="D41" s="22" t="s">
        <v>208</v>
      </c>
      <c r="E41" s="13"/>
      <c r="F41" s="156"/>
      <c r="G41" s="21">
        <v>0</v>
      </c>
    </row>
    <row r="42" spans="2:7">
      <c r="B42" s="24"/>
      <c r="C42" s="22"/>
      <c r="D42" s="22" t="s">
        <v>208</v>
      </c>
      <c r="E42" s="13"/>
      <c r="F42" s="156"/>
      <c r="G42" s="21">
        <v>0</v>
      </c>
    </row>
    <row r="43" spans="2:7">
      <c r="B43" s="24"/>
      <c r="C43" s="22"/>
      <c r="D43" s="22" t="s">
        <v>208</v>
      </c>
      <c r="E43" s="13"/>
      <c r="F43" s="156"/>
      <c r="G43" s="21">
        <v>0</v>
      </c>
    </row>
    <row r="44" spans="2:7">
      <c r="B44" s="24"/>
      <c r="C44" s="22"/>
      <c r="D44" s="22" t="s">
        <v>208</v>
      </c>
      <c r="E44" s="13"/>
      <c r="F44" s="156"/>
      <c r="G44" s="21">
        <v>0</v>
      </c>
    </row>
    <row r="45" spans="2:7">
      <c r="B45" s="24"/>
      <c r="C45" s="22"/>
      <c r="D45" s="22" t="s">
        <v>208</v>
      </c>
      <c r="E45" s="13"/>
      <c r="F45" s="156"/>
      <c r="G45" s="21">
        <v>0</v>
      </c>
    </row>
    <row r="46" spans="2:7">
      <c r="B46" s="24"/>
      <c r="C46" s="22"/>
      <c r="D46" s="22" t="s">
        <v>208</v>
      </c>
      <c r="E46" s="13"/>
      <c r="F46" s="156"/>
      <c r="G46" s="21">
        <v>0</v>
      </c>
    </row>
    <row r="47" spans="2:7">
      <c r="B47" s="24"/>
      <c r="C47" s="22"/>
      <c r="D47" s="22" t="s">
        <v>208</v>
      </c>
      <c r="E47" s="13"/>
      <c r="F47" s="156"/>
      <c r="G47" s="21">
        <v>0</v>
      </c>
    </row>
    <row r="48" spans="2:7">
      <c r="B48" s="24"/>
      <c r="C48" s="22"/>
      <c r="D48" s="22" t="s">
        <v>208</v>
      </c>
      <c r="E48" s="13"/>
      <c r="F48" s="156"/>
      <c r="G48" s="21">
        <v>0</v>
      </c>
    </row>
    <row r="49" spans="2:7">
      <c r="B49" s="14"/>
      <c r="C49" s="14" t="s">
        <v>164</v>
      </c>
      <c r="D49" s="157"/>
      <c r="E49" s="158">
        <f>SUM(E5:E48)</f>
        <v>0</v>
      </c>
      <c r="F49" s="159" t="str">
        <f>IF(E49='物価支援事業（算定シート） '!I49,"○","×")</f>
        <v>○</v>
      </c>
      <c r="G49" s="160" t="s">
        <v>197</v>
      </c>
    </row>
    <row r="50" spans="2:7" ht="28.5" customHeight="1">
      <c r="B50" s="383" t="s">
        <v>246</v>
      </c>
      <c r="C50" s="383"/>
      <c r="D50" s="383"/>
      <c r="E50" s="383"/>
      <c r="F50" s="383"/>
    </row>
    <row r="51" spans="2:7">
      <c r="B51" s="160" t="s">
        <v>233</v>
      </c>
      <c r="C51" s="160"/>
      <c r="D51" s="160"/>
      <c r="E51" s="160"/>
      <c r="F51" s="160"/>
    </row>
  </sheetData>
  <sheetProtection sheet="1" objects="1" scenarios="1"/>
  <mergeCells count="3">
    <mergeCell ref="F2:G2"/>
    <mergeCell ref="A2:E2"/>
    <mergeCell ref="B50:F50"/>
  </mergeCells>
  <phoneticPr fontId="43"/>
  <dataValidations disablePrompts="1" count="1">
    <dataValidation type="list" allowBlank="1" showInputMessage="1" showErrorMessage="1" sqref="D5:D48" xr:uid="{92F0DD81-E65F-405F-8F82-FA31C809680A}">
      <formula1>"　,有床診,無床診,,薬局"</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59E98-647F-4B25-94AA-8EE1EF958F33}">
  <sheetPr>
    <tabColor theme="5" tint="0.39997558519241921"/>
    <pageSetUpPr fitToPage="1"/>
  </sheetPr>
  <dimension ref="B1:J49"/>
  <sheetViews>
    <sheetView showGridLines="0" view="pageBreakPreview" zoomScaleNormal="111" zoomScaleSheetLayoutView="100" workbookViewId="0"/>
  </sheetViews>
  <sheetFormatPr defaultColWidth="9" defaultRowHeight="14.4"/>
  <cols>
    <col min="1" max="1" width="2.77734375" style="165" customWidth="1"/>
    <col min="2" max="2" width="9.77734375" style="165" customWidth="1"/>
    <col min="3" max="3" width="19.6640625" style="165" customWidth="1"/>
    <col min="4" max="4" width="13.21875" style="165" customWidth="1"/>
    <col min="5" max="5" width="22.109375" style="165" customWidth="1"/>
    <col min="6" max="6" width="17" style="165" customWidth="1"/>
    <col min="7" max="7" width="19.6640625" style="165" customWidth="1"/>
    <col min="8" max="8" width="20.6640625" style="165" customWidth="1"/>
    <col min="9" max="9" width="28.109375" style="165" customWidth="1"/>
    <col min="10" max="10" width="33.109375" style="165" customWidth="1"/>
    <col min="11" max="16384" width="9" style="165"/>
  </cols>
  <sheetData>
    <row r="1" spans="2:10" ht="24.75" customHeight="1">
      <c r="B1" s="395" t="s">
        <v>230</v>
      </c>
      <c r="C1" s="395"/>
      <c r="D1" s="395"/>
      <c r="E1" s="395"/>
      <c r="F1" s="161"/>
      <c r="G1" s="161"/>
      <c r="H1" s="162" t="s">
        <v>97</v>
      </c>
      <c r="I1" s="163">
        <f>'支給申請書兼請求書（医療機関等→都道府県）'!N21</f>
        <v>0</v>
      </c>
      <c r="J1" s="164"/>
    </row>
    <row r="2" spans="2:10" ht="23.25" customHeight="1">
      <c r="H2" s="162"/>
      <c r="I2" s="166"/>
    </row>
    <row r="3" spans="2:10" ht="26.25" customHeight="1">
      <c r="H3" s="162"/>
      <c r="I3" s="166"/>
    </row>
    <row r="4" spans="2:10" ht="24.75" customHeight="1">
      <c r="B4" s="396" t="s">
        <v>243</v>
      </c>
      <c r="C4" s="396"/>
      <c r="D4" s="396"/>
      <c r="E4" s="396"/>
      <c r="F4" s="396"/>
      <c r="G4" s="396"/>
      <c r="H4" s="396"/>
      <c r="I4" s="396"/>
      <c r="J4" s="167"/>
    </row>
    <row r="6" spans="2:10" ht="23.25" customHeight="1">
      <c r="B6" s="397"/>
      <c r="C6" s="397"/>
      <c r="D6" s="397"/>
      <c r="E6" s="397"/>
      <c r="F6" s="397"/>
      <c r="G6" s="397"/>
      <c r="H6" s="397"/>
      <c r="I6" s="397"/>
      <c r="J6" s="397"/>
    </row>
    <row r="8" spans="2:10">
      <c r="B8" s="168" t="s">
        <v>173</v>
      </c>
    </row>
    <row r="9" spans="2:10">
      <c r="B9" s="168"/>
    </row>
    <row r="10" spans="2:10" ht="28.8">
      <c r="B10" s="168"/>
      <c r="C10" s="169" t="s">
        <v>183</v>
      </c>
    </row>
    <row r="11" spans="2:10" ht="23.25" customHeight="1">
      <c r="B11" s="168"/>
      <c r="C11" s="7">
        <v>0</v>
      </c>
      <c r="D11" s="164" t="s">
        <v>185</v>
      </c>
      <c r="E11" s="399" t="str">
        <f>IF(C11&gt;=2,"様式⑦-2【有床診（2施設以上）】物価支援事業（算定シート）」を作成してください","下記算定欄を使用")</f>
        <v>下記算定欄を使用</v>
      </c>
      <c r="F11" s="399"/>
      <c r="G11" s="399"/>
      <c r="H11" s="399"/>
    </row>
    <row r="12" spans="2:10">
      <c r="B12" s="168"/>
    </row>
    <row r="13" spans="2:10">
      <c r="B13" s="168"/>
    </row>
    <row r="14" spans="2:10" ht="37.5" customHeight="1">
      <c r="C14" s="169" t="s">
        <v>109</v>
      </c>
      <c r="D14" s="164"/>
      <c r="E14" s="169" t="s">
        <v>121</v>
      </c>
      <c r="F14" s="170"/>
      <c r="G14" s="170"/>
      <c r="H14" s="164"/>
      <c r="I14" s="171" t="s">
        <v>104</v>
      </c>
    </row>
    <row r="15" spans="2:10" ht="24.75" customHeight="1">
      <c r="C15" s="172">
        <f>C18-C21</f>
        <v>0</v>
      </c>
      <c r="D15" s="164" t="s">
        <v>95</v>
      </c>
      <c r="E15" s="173">
        <v>13000</v>
      </c>
      <c r="F15" s="174"/>
      <c r="G15" s="174"/>
      <c r="H15" s="164" t="s">
        <v>96</v>
      </c>
      <c r="I15" s="173">
        <f>IF(AND(C15&gt;=14,C15&lt;=19),C15*E15,0)</f>
        <v>0</v>
      </c>
    </row>
    <row r="16" spans="2:10">
      <c r="C16" s="175"/>
      <c r="D16" s="164"/>
      <c r="E16" s="174"/>
      <c r="F16" s="174"/>
      <c r="G16" s="174"/>
      <c r="H16" s="164"/>
      <c r="I16" s="174"/>
    </row>
    <row r="17" spans="2:9" ht="36.75" customHeight="1">
      <c r="C17" s="176" t="s">
        <v>110</v>
      </c>
      <c r="D17" s="164"/>
      <c r="E17" s="169" t="s">
        <v>122</v>
      </c>
      <c r="F17" s="170"/>
      <c r="G17" s="170"/>
      <c r="H17" s="164"/>
      <c r="I17" s="171" t="s">
        <v>104</v>
      </c>
    </row>
    <row r="18" spans="2:9" ht="24.75" customHeight="1">
      <c r="C18" s="2">
        <v>0</v>
      </c>
      <c r="D18" s="164"/>
      <c r="E18" s="173">
        <v>170000</v>
      </c>
      <c r="F18" s="174"/>
      <c r="G18" s="174"/>
      <c r="H18" s="164" t="s">
        <v>96</v>
      </c>
      <c r="I18" s="173">
        <f>IF(AND(C15&lt;=13,1&lt;=C15),170000,0)</f>
        <v>0</v>
      </c>
    </row>
    <row r="19" spans="2:9">
      <c r="C19" s="175"/>
      <c r="D19" s="164"/>
      <c r="E19" s="174"/>
      <c r="F19" s="174"/>
      <c r="G19" s="174"/>
      <c r="H19" s="164"/>
      <c r="I19" s="174"/>
    </row>
    <row r="20" spans="2:9" ht="38.4">
      <c r="C20" s="177" t="s">
        <v>111</v>
      </c>
      <c r="D20" s="164"/>
      <c r="E20" s="174"/>
      <c r="F20" s="174"/>
      <c r="G20" s="174"/>
      <c r="H20" s="164"/>
      <c r="I20" s="169" t="str">
        <f>IF(C11=1,"算定額（小計）","算定額(小計)　　　　　　　※次シートの額を反映")</f>
        <v>算定額(小計)　　　　　　　※次シートの額を反映</v>
      </c>
    </row>
    <row r="21" spans="2:9" ht="33.75" customHeight="1">
      <c r="C21" s="2">
        <v>0</v>
      </c>
      <c r="I21" s="3">
        <f>IF(C11=1,MAX(I15,I18),'【有床診（2施設以上）】物価支援事業（算定シート）'!I50)</f>
        <v>0</v>
      </c>
    </row>
    <row r="23" spans="2:9">
      <c r="I23" s="174"/>
    </row>
    <row r="24" spans="2:9">
      <c r="B24" s="168" t="s">
        <v>174</v>
      </c>
    </row>
    <row r="25" spans="2:9">
      <c r="B25" s="168"/>
    </row>
    <row r="26" spans="2:9" ht="36.75" customHeight="1">
      <c r="C26" s="169" t="s">
        <v>172</v>
      </c>
      <c r="D26" s="164"/>
      <c r="E26" s="169" t="s">
        <v>178</v>
      </c>
      <c r="F26" s="170"/>
      <c r="G26" s="170"/>
      <c r="H26" s="164"/>
      <c r="I26" s="171" t="s">
        <v>104</v>
      </c>
    </row>
    <row r="27" spans="2:9" ht="24.75" customHeight="1">
      <c r="C27" s="173">
        <v>170000</v>
      </c>
      <c r="D27" s="164" t="s">
        <v>95</v>
      </c>
      <c r="E27" s="7">
        <v>0</v>
      </c>
      <c r="F27" s="174"/>
      <c r="G27" s="174"/>
      <c r="H27" s="164" t="s">
        <v>96</v>
      </c>
      <c r="I27" s="173">
        <f>C27*E27</f>
        <v>0</v>
      </c>
    </row>
    <row r="28" spans="2:9">
      <c r="C28" s="175"/>
      <c r="D28" s="164"/>
      <c r="E28" s="174"/>
      <c r="F28" s="174"/>
      <c r="G28" s="174"/>
      <c r="H28" s="164"/>
      <c r="I28" s="174"/>
    </row>
    <row r="29" spans="2:9">
      <c r="C29" s="175"/>
      <c r="D29" s="164"/>
      <c r="E29" s="174"/>
      <c r="F29" s="174"/>
      <c r="G29" s="174"/>
      <c r="H29" s="164"/>
      <c r="I29" s="171" t="s">
        <v>192</v>
      </c>
    </row>
    <row r="30" spans="2:9" ht="33.75" customHeight="1">
      <c r="I30" s="3">
        <f>I27</f>
        <v>0</v>
      </c>
    </row>
    <row r="33" spans="2:9">
      <c r="B33" s="168" t="s">
        <v>180</v>
      </c>
    </row>
    <row r="34" spans="2:9" ht="13.5" customHeight="1">
      <c r="B34" s="168"/>
    </row>
    <row r="35" spans="2:9" ht="99" customHeight="1">
      <c r="C35" s="178" t="s">
        <v>175</v>
      </c>
      <c r="D35" s="164"/>
      <c r="E35" s="169" t="s">
        <v>172</v>
      </c>
      <c r="F35" s="170"/>
      <c r="G35" s="169" t="s">
        <v>178</v>
      </c>
      <c r="H35" s="164"/>
      <c r="I35" s="171" t="s">
        <v>104</v>
      </c>
    </row>
    <row r="36" spans="2:9" ht="24.75" customHeight="1">
      <c r="C36" s="5" t="s">
        <v>208</v>
      </c>
      <c r="D36" s="164" t="s">
        <v>95</v>
      </c>
      <c r="E36" s="173">
        <v>85000</v>
      </c>
      <c r="F36" s="164" t="s">
        <v>95</v>
      </c>
      <c r="G36" s="7"/>
      <c r="H36" s="164" t="s">
        <v>96</v>
      </c>
      <c r="I36" s="173">
        <f>IF(C36="○",E36*G36,0)</f>
        <v>0</v>
      </c>
    </row>
    <row r="37" spans="2:9">
      <c r="C37" s="175"/>
      <c r="D37" s="164"/>
      <c r="E37" s="174"/>
      <c r="F37" s="174"/>
      <c r="G37" s="174"/>
      <c r="H37" s="164"/>
      <c r="I37" s="174"/>
    </row>
    <row r="38" spans="2:9" ht="95.25" customHeight="1">
      <c r="C38" s="178" t="s">
        <v>176</v>
      </c>
      <c r="D38" s="164"/>
      <c r="E38" s="169" t="s">
        <v>172</v>
      </c>
      <c r="F38" s="170"/>
      <c r="G38" s="169" t="s">
        <v>178</v>
      </c>
      <c r="H38" s="164"/>
      <c r="I38" s="171" t="s">
        <v>104</v>
      </c>
    </row>
    <row r="39" spans="2:9" ht="24.75" customHeight="1">
      <c r="C39" s="5" t="s">
        <v>208</v>
      </c>
      <c r="D39" s="164" t="s">
        <v>95</v>
      </c>
      <c r="E39" s="173">
        <v>75000</v>
      </c>
      <c r="F39" s="164" t="s">
        <v>95</v>
      </c>
      <c r="G39" s="7"/>
      <c r="H39" s="164" t="s">
        <v>96</v>
      </c>
      <c r="I39" s="173">
        <f>IF(C39="○",E39*G39,0)</f>
        <v>0</v>
      </c>
    </row>
    <row r="40" spans="2:9">
      <c r="C40" s="175"/>
      <c r="D40" s="164"/>
      <c r="E40" s="174"/>
      <c r="F40" s="174"/>
      <c r="G40" s="174"/>
      <c r="H40" s="164"/>
      <c r="I40" s="174"/>
    </row>
    <row r="41" spans="2:9" ht="96.75" customHeight="1">
      <c r="C41" s="178" t="s">
        <v>177</v>
      </c>
      <c r="D41" s="164"/>
      <c r="E41" s="169" t="s">
        <v>172</v>
      </c>
      <c r="F41" s="170"/>
      <c r="G41" s="169" t="s">
        <v>178</v>
      </c>
      <c r="H41" s="164"/>
      <c r="I41" s="171" t="s">
        <v>104</v>
      </c>
    </row>
    <row r="42" spans="2:9" ht="24.75" customHeight="1">
      <c r="C42" s="5" t="s">
        <v>208</v>
      </c>
      <c r="D42" s="164" t="s">
        <v>95</v>
      </c>
      <c r="E42" s="173">
        <v>50000</v>
      </c>
      <c r="F42" s="164" t="s">
        <v>95</v>
      </c>
      <c r="G42" s="7"/>
      <c r="H42" s="164" t="s">
        <v>96</v>
      </c>
      <c r="I42" s="173">
        <f>IF(C42="○",E42*G42,0)</f>
        <v>0</v>
      </c>
    </row>
    <row r="43" spans="2:9" ht="24.75" customHeight="1">
      <c r="C43" s="179"/>
      <c r="D43" s="164"/>
      <c r="E43" s="174"/>
      <c r="F43" s="174"/>
      <c r="G43" s="174"/>
      <c r="H43" s="164"/>
      <c r="I43" s="174"/>
    </row>
    <row r="44" spans="2:9">
      <c r="C44" s="175"/>
      <c r="D44" s="164"/>
      <c r="E44" s="174"/>
      <c r="F44" s="174"/>
      <c r="G44" s="174"/>
      <c r="H44" s="164"/>
      <c r="I44" s="171" t="s">
        <v>192</v>
      </c>
    </row>
    <row r="45" spans="2:9" ht="33.75" customHeight="1">
      <c r="B45" s="398"/>
      <c r="C45" s="398"/>
      <c r="D45" s="398"/>
      <c r="E45" s="398"/>
      <c r="F45" s="398"/>
      <c r="G45" s="398"/>
      <c r="H45" s="398"/>
      <c r="I45" s="3">
        <f>MAX(I36,I39,I42)</f>
        <v>0</v>
      </c>
    </row>
    <row r="48" spans="2:9">
      <c r="I48" s="180" t="s">
        <v>193</v>
      </c>
    </row>
    <row r="49" spans="9:9" ht="38.25" customHeight="1">
      <c r="I49" s="6">
        <f>SUM(I21,I30,I45)</f>
        <v>0</v>
      </c>
    </row>
  </sheetData>
  <sheetProtection sheet="1" objects="1" scenarios="1"/>
  <mergeCells count="5">
    <mergeCell ref="B1:E1"/>
    <mergeCell ref="B4:I4"/>
    <mergeCell ref="B6:J6"/>
    <mergeCell ref="B45:H45"/>
    <mergeCell ref="E11:H11"/>
  </mergeCells>
  <phoneticPr fontId="43"/>
  <conditionalFormatting sqref="C15 E15 I15 C18 E18 I18 C21">
    <cfRule type="expression" dxfId="1" priority="1">
      <formula>$C$11&gt;1</formula>
    </cfRule>
  </conditionalFormatting>
  <dataValidations count="1">
    <dataValidation type="list" allowBlank="1" showInputMessage="1" showErrorMessage="1" sqref="C36 C39 C42" xr:uid="{B29448A7-6B1D-4913-A214-4108C316DECC}">
      <formula1>"　,○"</formula1>
    </dataValidation>
  </dataValidations>
  <printOptions horizontalCentered="1"/>
  <pageMargins left="0.25" right="0.25" top="0.75" bottom="0.75" header="0.3" footer="0.3"/>
  <pageSetup paperSize="9" scale="60" orientation="portrait" r:id="rId1"/>
  <ignoredErrors>
    <ignoredError sqref="I20"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theme="5" tint="0.39997558519241921"/>
    <pageSetUpPr fitToPage="1"/>
  </sheetPr>
  <dimension ref="B1:J50"/>
  <sheetViews>
    <sheetView showGridLines="0" view="pageBreakPreview" zoomScaleNormal="111" zoomScaleSheetLayoutView="100" workbookViewId="0"/>
  </sheetViews>
  <sheetFormatPr defaultColWidth="9" defaultRowHeight="14.4"/>
  <cols>
    <col min="1" max="1" width="2.77734375" style="165" customWidth="1"/>
    <col min="2" max="2" width="9.77734375" style="165" customWidth="1"/>
    <col min="3" max="3" width="19.6640625" style="165" customWidth="1"/>
    <col min="4" max="4" width="13.21875" style="165" customWidth="1"/>
    <col min="5" max="5" width="22.109375" style="165" customWidth="1"/>
    <col min="6" max="6" width="17" style="165" customWidth="1"/>
    <col min="7" max="7" width="19.6640625" style="165" customWidth="1"/>
    <col min="8" max="8" width="20.6640625" style="165" customWidth="1"/>
    <col min="9" max="9" width="28.109375" style="165" customWidth="1"/>
    <col min="10" max="10" width="33.109375" style="165" customWidth="1"/>
    <col min="11" max="16384" width="9" style="165"/>
  </cols>
  <sheetData>
    <row r="1" spans="2:10" ht="24.75" customHeight="1">
      <c r="B1" s="395" t="s">
        <v>231</v>
      </c>
      <c r="C1" s="395"/>
      <c r="D1" s="395"/>
      <c r="E1" s="395"/>
      <c r="F1" s="161"/>
      <c r="G1" s="161"/>
      <c r="H1" s="162" t="s">
        <v>97</v>
      </c>
      <c r="I1" s="163">
        <f>'支給申請書兼請求書（医療機関等→都道府県）'!N21</f>
        <v>0</v>
      </c>
      <c r="J1" s="164"/>
    </row>
    <row r="2" spans="2:10" ht="23.25" customHeight="1">
      <c r="H2" s="162"/>
      <c r="I2" s="166"/>
    </row>
    <row r="3" spans="2:10" ht="26.25" customHeight="1">
      <c r="H3" s="162"/>
      <c r="I3" s="166"/>
    </row>
    <row r="4" spans="2:10" ht="24.75" customHeight="1">
      <c r="B4" s="396" t="s">
        <v>186</v>
      </c>
      <c r="C4" s="396"/>
      <c r="D4" s="396"/>
      <c r="E4" s="396"/>
      <c r="F4" s="396"/>
      <c r="G4" s="396"/>
      <c r="H4" s="396"/>
      <c r="I4" s="396"/>
      <c r="J4" s="167"/>
    </row>
    <row r="6" spans="2:10">
      <c r="B6" s="168" t="s">
        <v>187</v>
      </c>
    </row>
    <row r="7" spans="2:10">
      <c r="B7" s="168"/>
      <c r="C7" s="168" t="s">
        <v>188</v>
      </c>
    </row>
    <row r="8" spans="2:10">
      <c r="B8" s="168"/>
    </row>
    <row r="9" spans="2:10" ht="37.5" customHeight="1">
      <c r="C9" s="169" t="s">
        <v>109</v>
      </c>
      <c r="D9" s="164"/>
      <c r="E9" s="169" t="s">
        <v>121</v>
      </c>
      <c r="F9" s="170"/>
      <c r="G9" s="170"/>
      <c r="H9" s="164"/>
      <c r="I9" s="171" t="s">
        <v>104</v>
      </c>
    </row>
    <row r="10" spans="2:10" ht="24.75" customHeight="1">
      <c r="C10" s="172">
        <f>C13-C16</f>
        <v>0</v>
      </c>
      <c r="D10" s="164" t="s">
        <v>95</v>
      </c>
      <c r="E10" s="173">
        <v>13000</v>
      </c>
      <c r="F10" s="174"/>
      <c r="G10" s="174"/>
      <c r="H10" s="164" t="s">
        <v>96</v>
      </c>
      <c r="I10" s="173">
        <f>IF(AND(C10&gt;=14,C10&lt;=19),C10*E10,0)</f>
        <v>0</v>
      </c>
    </row>
    <row r="11" spans="2:10">
      <c r="C11" s="175"/>
      <c r="D11" s="164"/>
      <c r="E11" s="174"/>
      <c r="F11" s="174"/>
      <c r="G11" s="174"/>
      <c r="H11" s="164"/>
      <c r="I11" s="174"/>
    </row>
    <row r="12" spans="2:10" ht="36.75" customHeight="1">
      <c r="C12" s="176" t="s">
        <v>110</v>
      </c>
      <c r="D12" s="164"/>
      <c r="E12" s="169" t="s">
        <v>122</v>
      </c>
      <c r="F12" s="170"/>
      <c r="G12" s="170"/>
      <c r="H12" s="164"/>
      <c r="I12" s="171" t="s">
        <v>104</v>
      </c>
    </row>
    <row r="13" spans="2:10" ht="24.75" customHeight="1">
      <c r="C13" s="2">
        <v>0</v>
      </c>
      <c r="D13" s="164"/>
      <c r="E13" s="173">
        <v>170000</v>
      </c>
      <c r="F13" s="174"/>
      <c r="G13" s="174"/>
      <c r="H13" s="164" t="s">
        <v>96</v>
      </c>
      <c r="I13" s="173">
        <f>IF(AND(C10&lt;=13,1&lt;=C10),170000,0)</f>
        <v>0</v>
      </c>
    </row>
    <row r="14" spans="2:10">
      <c r="C14" s="175"/>
      <c r="D14" s="164"/>
      <c r="E14" s="174"/>
      <c r="F14" s="174"/>
      <c r="G14" s="174"/>
      <c r="H14" s="164"/>
      <c r="I14" s="174"/>
    </row>
    <row r="15" spans="2:10" ht="38.4">
      <c r="C15" s="177" t="s">
        <v>111</v>
      </c>
      <c r="D15" s="164"/>
      <c r="E15" s="174"/>
      <c r="F15" s="174"/>
      <c r="G15" s="174"/>
      <c r="H15" s="164"/>
      <c r="I15" s="171" t="s">
        <v>192</v>
      </c>
    </row>
    <row r="16" spans="2:10" ht="33.75" customHeight="1">
      <c r="C16" s="2">
        <v>0</v>
      </c>
      <c r="I16" s="3">
        <f>MAX(I10,I13)</f>
        <v>0</v>
      </c>
    </row>
    <row r="17" spans="2:9" ht="33.75" customHeight="1">
      <c r="C17" s="181" t="s">
        <v>189</v>
      </c>
      <c r="I17" s="25"/>
    </row>
    <row r="18" spans="2:9">
      <c r="B18" s="168"/>
    </row>
    <row r="19" spans="2:9" ht="37.5" customHeight="1">
      <c r="C19" s="169" t="s">
        <v>109</v>
      </c>
      <c r="D19" s="164"/>
      <c r="E19" s="169" t="s">
        <v>121</v>
      </c>
      <c r="F19" s="170"/>
      <c r="G19" s="170"/>
      <c r="H19" s="164"/>
      <c r="I19" s="171" t="s">
        <v>104</v>
      </c>
    </row>
    <row r="20" spans="2:9" ht="24.75" customHeight="1">
      <c r="C20" s="172">
        <f>C23-C26</f>
        <v>0</v>
      </c>
      <c r="D20" s="164" t="s">
        <v>95</v>
      </c>
      <c r="E20" s="173">
        <v>13000</v>
      </c>
      <c r="F20" s="174"/>
      <c r="G20" s="174"/>
      <c r="H20" s="164" t="s">
        <v>96</v>
      </c>
      <c r="I20" s="173">
        <f>IF(AND(C20&gt;=14,C20&lt;=19),C20*E20,0)</f>
        <v>0</v>
      </c>
    </row>
    <row r="21" spans="2:9">
      <c r="C21" s="175"/>
      <c r="D21" s="164"/>
      <c r="E21" s="174"/>
      <c r="F21" s="174"/>
      <c r="G21" s="174"/>
      <c r="H21" s="164"/>
      <c r="I21" s="174"/>
    </row>
    <row r="22" spans="2:9" ht="36.75" customHeight="1">
      <c r="C22" s="176" t="s">
        <v>110</v>
      </c>
      <c r="D22" s="164"/>
      <c r="E22" s="169" t="s">
        <v>122</v>
      </c>
      <c r="F22" s="170"/>
      <c r="G22" s="170"/>
      <c r="H22" s="164"/>
      <c r="I22" s="171" t="s">
        <v>104</v>
      </c>
    </row>
    <row r="23" spans="2:9" ht="24.75" customHeight="1">
      <c r="C23" s="2">
        <v>0</v>
      </c>
      <c r="D23" s="164"/>
      <c r="E23" s="173">
        <v>170000</v>
      </c>
      <c r="F23" s="174"/>
      <c r="G23" s="174"/>
      <c r="H23" s="164" t="s">
        <v>96</v>
      </c>
      <c r="I23" s="173">
        <f>IF(AND(C20&lt;=13,1&lt;=C20),170000,0)</f>
        <v>0</v>
      </c>
    </row>
    <row r="24" spans="2:9">
      <c r="C24" s="175"/>
      <c r="D24" s="164"/>
      <c r="E24" s="174"/>
      <c r="F24" s="174"/>
      <c r="G24" s="174"/>
      <c r="H24" s="164"/>
      <c r="I24" s="174"/>
    </row>
    <row r="25" spans="2:9" ht="38.4">
      <c r="C25" s="177" t="s">
        <v>111</v>
      </c>
      <c r="D25" s="164"/>
      <c r="E25" s="174"/>
      <c r="F25" s="174"/>
      <c r="G25" s="174"/>
      <c r="H25" s="164"/>
      <c r="I25" s="171" t="s">
        <v>192</v>
      </c>
    </row>
    <row r="26" spans="2:9" ht="33.75" customHeight="1">
      <c r="C26" s="2">
        <v>0</v>
      </c>
      <c r="I26" s="3">
        <f>MAX(I20,I23)</f>
        <v>0</v>
      </c>
    </row>
    <row r="28" spans="2:9">
      <c r="C28" s="168" t="s">
        <v>190</v>
      </c>
    </row>
    <row r="30" spans="2:9" ht="37.5" customHeight="1">
      <c r="C30" s="169" t="s">
        <v>109</v>
      </c>
      <c r="D30" s="164"/>
      <c r="E30" s="169" t="s">
        <v>121</v>
      </c>
      <c r="F30" s="170"/>
      <c r="G30" s="170"/>
      <c r="H30" s="164"/>
      <c r="I30" s="171" t="s">
        <v>104</v>
      </c>
    </row>
    <row r="31" spans="2:9" ht="24.75" customHeight="1">
      <c r="C31" s="172">
        <f>C34-C37</f>
        <v>0</v>
      </c>
      <c r="D31" s="164" t="s">
        <v>95</v>
      </c>
      <c r="E31" s="173">
        <v>13000</v>
      </c>
      <c r="F31" s="174"/>
      <c r="G31" s="174"/>
      <c r="H31" s="164" t="s">
        <v>96</v>
      </c>
      <c r="I31" s="173">
        <f>IF(AND(C31&gt;=14,C31&lt;=19),C31*E31,0)</f>
        <v>0</v>
      </c>
    </row>
    <row r="32" spans="2:9">
      <c r="C32" s="175"/>
      <c r="D32" s="164"/>
      <c r="E32" s="174"/>
      <c r="F32" s="174"/>
      <c r="G32" s="174"/>
      <c r="H32" s="164"/>
      <c r="I32" s="174"/>
    </row>
    <row r="33" spans="3:9" ht="36.75" customHeight="1">
      <c r="C33" s="176" t="s">
        <v>110</v>
      </c>
      <c r="D33" s="164"/>
      <c r="E33" s="169" t="s">
        <v>122</v>
      </c>
      <c r="F33" s="170"/>
      <c r="G33" s="170"/>
      <c r="H33" s="164"/>
      <c r="I33" s="171" t="s">
        <v>104</v>
      </c>
    </row>
    <row r="34" spans="3:9" ht="24.75" customHeight="1">
      <c r="C34" s="2">
        <v>0</v>
      </c>
      <c r="D34" s="164"/>
      <c r="E34" s="173">
        <v>170000</v>
      </c>
      <c r="F34" s="174"/>
      <c r="G34" s="174"/>
      <c r="H34" s="164" t="s">
        <v>96</v>
      </c>
      <c r="I34" s="173">
        <f>IF(AND(C31&lt;=13,1&lt;=C31),170000,0)</f>
        <v>0</v>
      </c>
    </row>
    <row r="35" spans="3:9">
      <c r="C35" s="175"/>
      <c r="D35" s="164"/>
      <c r="E35" s="174"/>
      <c r="F35" s="174"/>
      <c r="G35" s="174"/>
      <c r="H35" s="164"/>
      <c r="I35" s="174"/>
    </row>
    <row r="36" spans="3:9" ht="38.4">
      <c r="C36" s="177" t="s">
        <v>111</v>
      </c>
      <c r="D36" s="164"/>
      <c r="E36" s="174"/>
      <c r="F36" s="174"/>
      <c r="G36" s="174"/>
      <c r="H36" s="164"/>
      <c r="I36" s="171" t="s">
        <v>192</v>
      </c>
    </row>
    <row r="37" spans="3:9" ht="33.75" customHeight="1">
      <c r="C37" s="2">
        <v>0</v>
      </c>
      <c r="I37" s="3">
        <f>MAX(I31,I34)</f>
        <v>0</v>
      </c>
    </row>
    <row r="38" spans="3:9" ht="33.75" customHeight="1">
      <c r="C38" s="181" t="s">
        <v>191</v>
      </c>
      <c r="I38" s="25"/>
    </row>
    <row r="40" spans="3:9" ht="37.5" customHeight="1">
      <c r="C40" s="169" t="s">
        <v>109</v>
      </c>
      <c r="D40" s="164"/>
      <c r="E40" s="169" t="s">
        <v>121</v>
      </c>
      <c r="F40" s="170"/>
      <c r="G40" s="170"/>
      <c r="H40" s="164"/>
      <c r="I40" s="171" t="s">
        <v>104</v>
      </c>
    </row>
    <row r="41" spans="3:9" ht="24.75" customHeight="1">
      <c r="C41" s="172">
        <f>C44-C47</f>
        <v>0</v>
      </c>
      <c r="D41" s="164" t="s">
        <v>95</v>
      </c>
      <c r="E41" s="173">
        <v>13000</v>
      </c>
      <c r="F41" s="174"/>
      <c r="G41" s="174"/>
      <c r="H41" s="164" t="s">
        <v>96</v>
      </c>
      <c r="I41" s="173">
        <f>IF(AND(C41&gt;=14,C41&lt;=19),C41*E41,0)</f>
        <v>0</v>
      </c>
    </row>
    <row r="42" spans="3:9">
      <c r="C42" s="175"/>
      <c r="D42" s="164"/>
      <c r="E42" s="174"/>
      <c r="F42" s="174"/>
      <c r="G42" s="174"/>
      <c r="H42" s="164"/>
      <c r="I42" s="174"/>
    </row>
    <row r="43" spans="3:9" ht="36.75" customHeight="1">
      <c r="C43" s="176" t="s">
        <v>110</v>
      </c>
      <c r="D43" s="164"/>
      <c r="E43" s="169" t="s">
        <v>122</v>
      </c>
      <c r="F43" s="170"/>
      <c r="G43" s="170"/>
      <c r="H43" s="164"/>
      <c r="I43" s="171" t="s">
        <v>104</v>
      </c>
    </row>
    <row r="44" spans="3:9" ht="24.75" customHeight="1">
      <c r="C44" s="2">
        <v>0</v>
      </c>
      <c r="D44" s="164"/>
      <c r="E44" s="173">
        <v>170000</v>
      </c>
      <c r="F44" s="174"/>
      <c r="G44" s="174"/>
      <c r="H44" s="164" t="s">
        <v>96</v>
      </c>
      <c r="I44" s="173">
        <f>IF(AND(C41&lt;=13,1&lt;=C41),170000,0)</f>
        <v>0</v>
      </c>
    </row>
    <row r="45" spans="3:9">
      <c r="C45" s="175"/>
      <c r="D45" s="164"/>
      <c r="E45" s="174"/>
      <c r="F45" s="174"/>
      <c r="G45" s="174"/>
      <c r="H45" s="164"/>
      <c r="I45" s="174"/>
    </row>
    <row r="46" spans="3:9" ht="38.4">
      <c r="C46" s="177" t="s">
        <v>111</v>
      </c>
      <c r="D46" s="164"/>
      <c r="E46" s="174"/>
      <c r="F46" s="174"/>
      <c r="G46" s="174"/>
      <c r="H46" s="164"/>
      <c r="I46" s="171" t="s">
        <v>192</v>
      </c>
    </row>
    <row r="47" spans="3:9" ht="33.75" customHeight="1">
      <c r="C47" s="2">
        <v>0</v>
      </c>
      <c r="I47" s="3">
        <f>MAX(I41,I44)</f>
        <v>0</v>
      </c>
    </row>
    <row r="49" spans="9:9" ht="45" customHeight="1">
      <c r="I49" s="171" t="s">
        <v>193</v>
      </c>
    </row>
    <row r="50" spans="9:9" ht="33.75" customHeight="1">
      <c r="I50" s="3">
        <f>I16+I26+I37+I47</f>
        <v>0</v>
      </c>
    </row>
  </sheetData>
  <sheetProtection sheet="1" objects="1" scenarios="1"/>
  <mergeCells count="2">
    <mergeCell ref="B1:E1"/>
    <mergeCell ref="B4:I4"/>
  </mergeCells>
  <phoneticPr fontId="43"/>
  <printOptions horizontalCentered="1"/>
  <pageMargins left="0.25" right="0.25" top="0.75" bottom="0.75" header="0.3" footer="0.3"/>
  <pageSetup paperSize="9" scale="60" orientation="portrait" r:id="rId1"/>
  <extLst>
    <ext xmlns:x14="http://schemas.microsoft.com/office/spreadsheetml/2009/9/main" uri="{78C0D931-6437-407d-A8EE-F0AAD7539E65}">
      <x14:conditionalFormattings>
        <x14:conditionalFormatting xmlns:xm="http://schemas.microsoft.com/office/excel/2006/main">
          <x14:cfRule type="expression" priority="2" id="{213F5078-4212-4C18-B497-89993D4750AA}">
            <xm:f>'物価支援事業（算定シート） '!$C$11=1</xm:f>
            <x14:dxf>
              <fill>
                <patternFill>
                  <bgColor theme="1"/>
                </patternFill>
              </fill>
            </x14:dxf>
          </x14:cfRule>
          <xm:sqref>C10 E10 I10 C13 E13 I13 C16 I16 C20 E20 I20 C23 E23 I23 C26 I26 C31 E31 I31 C34 E34 I34 C37 I37 C41 E41 I41 C44 E44 I44 C47 I47 I50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X6"/>
  <sheetViews>
    <sheetView workbookViewId="0">
      <pane xSplit="3" ySplit="3" topLeftCell="D4" activePane="bottomRight" state="frozen"/>
      <selection pane="topRight" activeCell="BX3" sqref="BX3"/>
      <selection pane="bottomLeft" activeCell="BX3" sqref="BX3"/>
      <selection pane="bottomRight" activeCell="D4" sqref="D4"/>
    </sheetView>
  </sheetViews>
  <sheetFormatPr defaultColWidth="9" defaultRowHeight="13.2"/>
  <cols>
    <col min="1" max="1" width="14.33203125" style="77" bestFit="1" customWidth="1"/>
    <col min="2" max="6" width="14.33203125" style="77" customWidth="1"/>
    <col min="7" max="7" width="16.33203125" style="77" bestFit="1" customWidth="1"/>
    <col min="8" max="8" width="9.33203125" style="77" bestFit="1" customWidth="1"/>
    <col min="9" max="9" width="8.44140625" style="77" bestFit="1" customWidth="1"/>
    <col min="10" max="10" width="8.33203125" style="77" customWidth="1"/>
    <col min="11" max="14" width="12.33203125" style="77" customWidth="1"/>
    <col min="15" max="15" width="11.33203125" style="77" bestFit="1" customWidth="1"/>
    <col min="16" max="16" width="15.33203125" style="77" bestFit="1" customWidth="1"/>
    <col min="17" max="17" width="15.88671875" style="77" bestFit="1" customWidth="1"/>
    <col min="18" max="29" width="9" style="77"/>
    <col min="30" max="30" width="10.6640625" style="77" customWidth="1"/>
    <col min="31" max="16384" width="9" style="77"/>
  </cols>
  <sheetData>
    <row r="1" spans="1:50">
      <c r="AG1" s="406" t="s">
        <v>204</v>
      </c>
      <c r="AH1" s="407"/>
      <c r="AI1" s="407"/>
      <c r="AJ1" s="407"/>
      <c r="AK1" s="407"/>
      <c r="AL1" s="407"/>
      <c r="AM1" s="407"/>
      <c r="AN1" s="407"/>
      <c r="AO1" s="408"/>
      <c r="AP1" s="400" t="s">
        <v>202</v>
      </c>
      <c r="AQ1" s="401"/>
      <c r="AR1" s="401"/>
      <c r="AS1" s="401"/>
      <c r="AT1" s="401"/>
      <c r="AU1" s="401"/>
      <c r="AV1" s="402"/>
    </row>
    <row r="2" spans="1:50">
      <c r="A2" s="78" t="s">
        <v>94</v>
      </c>
      <c r="B2" s="79" t="s">
        <v>26</v>
      </c>
      <c r="C2" s="80"/>
      <c r="D2" s="81" t="s">
        <v>27</v>
      </c>
      <c r="E2" s="82"/>
      <c r="F2" s="82"/>
      <c r="G2" s="82"/>
      <c r="H2" s="82" t="s">
        <v>28</v>
      </c>
      <c r="I2" s="82"/>
      <c r="J2" s="82"/>
      <c r="K2" s="82" t="s">
        <v>9</v>
      </c>
      <c r="L2" s="82"/>
      <c r="M2" s="82"/>
      <c r="N2" s="82"/>
      <c r="O2" s="82" t="s">
        <v>29</v>
      </c>
      <c r="P2" s="82"/>
      <c r="Q2" s="82"/>
      <c r="R2" s="83" t="s">
        <v>30</v>
      </c>
      <c r="S2" s="83"/>
      <c r="T2" s="83"/>
      <c r="U2" s="84" t="s">
        <v>31</v>
      </c>
      <c r="V2" s="84"/>
      <c r="W2" s="84"/>
      <c r="X2" s="84"/>
      <c r="Y2" s="84"/>
      <c r="Z2" s="84"/>
      <c r="AA2" s="84"/>
      <c r="AB2" s="84"/>
      <c r="AC2" s="85"/>
      <c r="AD2" s="79" t="s">
        <v>107</v>
      </c>
      <c r="AE2" s="80"/>
      <c r="AG2" s="406" t="s">
        <v>205</v>
      </c>
      <c r="AH2" s="407"/>
      <c r="AI2" s="408"/>
      <c r="AJ2" s="406" t="s">
        <v>206</v>
      </c>
      <c r="AK2" s="408"/>
      <c r="AL2" s="409" t="s">
        <v>207</v>
      </c>
      <c r="AM2" s="410"/>
      <c r="AN2" s="406" t="s">
        <v>179</v>
      </c>
      <c r="AO2" s="408"/>
      <c r="AP2" s="403" t="s">
        <v>205</v>
      </c>
      <c r="AQ2" s="404"/>
      <c r="AR2" s="405"/>
      <c r="AS2" s="403" t="s">
        <v>206</v>
      </c>
      <c r="AT2" s="405"/>
      <c r="AU2" s="403" t="s">
        <v>179</v>
      </c>
      <c r="AV2" s="405"/>
    </row>
    <row r="3" spans="1:50">
      <c r="A3" s="86"/>
      <c r="B3" s="87"/>
      <c r="C3" s="88" t="s">
        <v>32</v>
      </c>
      <c r="D3" s="89"/>
      <c r="E3" s="90" t="s">
        <v>13</v>
      </c>
      <c r="F3" s="90" t="s">
        <v>33</v>
      </c>
      <c r="G3" s="90" t="s">
        <v>32</v>
      </c>
      <c r="H3" s="90" t="s">
        <v>34</v>
      </c>
      <c r="I3" s="90" t="s">
        <v>35</v>
      </c>
      <c r="J3" s="90" t="s">
        <v>36</v>
      </c>
      <c r="K3" s="90" t="s">
        <v>10</v>
      </c>
      <c r="L3" s="90" t="s">
        <v>11</v>
      </c>
      <c r="M3" s="90" t="s">
        <v>37</v>
      </c>
      <c r="N3" s="90" t="s">
        <v>14</v>
      </c>
      <c r="O3" s="90" t="s">
        <v>34</v>
      </c>
      <c r="P3" s="90" t="s">
        <v>38</v>
      </c>
      <c r="Q3" s="90" t="s">
        <v>39</v>
      </c>
      <c r="R3" s="91" t="s">
        <v>238</v>
      </c>
      <c r="S3" s="91" t="s">
        <v>239</v>
      </c>
      <c r="T3" s="92" t="s">
        <v>40</v>
      </c>
      <c r="U3" s="93" t="s">
        <v>41</v>
      </c>
      <c r="V3" s="93" t="s">
        <v>19</v>
      </c>
      <c r="W3" s="93" t="s">
        <v>22</v>
      </c>
      <c r="X3" s="93" t="s">
        <v>42</v>
      </c>
      <c r="Y3" s="93" t="s">
        <v>43</v>
      </c>
      <c r="Z3" s="93" t="s">
        <v>22</v>
      </c>
      <c r="AA3" s="93" t="s">
        <v>44</v>
      </c>
      <c r="AB3" s="93" t="s">
        <v>45</v>
      </c>
      <c r="AC3" s="94"/>
      <c r="AD3" s="87"/>
      <c r="AE3" s="88" t="s">
        <v>32</v>
      </c>
      <c r="AG3" s="95" t="s">
        <v>199</v>
      </c>
      <c r="AH3" s="95" t="s">
        <v>200</v>
      </c>
      <c r="AI3" s="96" t="s">
        <v>201</v>
      </c>
      <c r="AJ3" s="95" t="s">
        <v>199</v>
      </c>
      <c r="AK3" s="95" t="s">
        <v>200</v>
      </c>
      <c r="AL3" s="95" t="s">
        <v>199</v>
      </c>
      <c r="AM3" s="95" t="s">
        <v>200</v>
      </c>
      <c r="AN3" s="95" t="s">
        <v>199</v>
      </c>
      <c r="AO3" s="95" t="s">
        <v>200</v>
      </c>
      <c r="AP3" s="97" t="s">
        <v>199</v>
      </c>
      <c r="AQ3" s="98" t="s">
        <v>203</v>
      </c>
      <c r="AR3" s="98" t="s">
        <v>201</v>
      </c>
      <c r="AS3" s="97" t="s">
        <v>199</v>
      </c>
      <c r="AT3" s="98" t="s">
        <v>203</v>
      </c>
      <c r="AU3" s="97" t="s">
        <v>199</v>
      </c>
      <c r="AV3" s="98" t="s">
        <v>203</v>
      </c>
      <c r="AX3" s="99"/>
    </row>
    <row r="4" spans="1:50">
      <c r="A4" s="100"/>
      <c r="B4" s="101"/>
      <c r="C4" s="102"/>
      <c r="D4" s="103">
        <f>'支給申請書兼請求書（医療機関等→都道府県）'!N21</f>
        <v>0</v>
      </c>
      <c r="E4" s="104">
        <f>'支給申請書兼請求書（医療機関等→都道府県）'!N24</f>
        <v>0</v>
      </c>
      <c r="F4" s="104">
        <f>'支給申請書兼請求書（医療機関等→都道府県）'!Z24</f>
        <v>0</v>
      </c>
      <c r="G4" s="104">
        <f>'支給申請書兼請求書（医療機関等→都道府県）'!N19</f>
        <v>0</v>
      </c>
      <c r="H4" s="105" t="str">
        <f>TEXT('支給申請書兼請求書（医療機関等→都道府県）'!BB19,"000")&amp;"-"&amp;TEXT('支給申請書兼請求書（医療機関等→都道府県）'!BI19,"0000")</f>
        <v>000-0000</v>
      </c>
      <c r="I4" s="104">
        <f>'支給申請書兼請求書（医療機関等→都道府県）'!BB19*10000+'支給申請書兼請求書（医療機関等→都道府県）'!BI19</f>
        <v>0</v>
      </c>
      <c r="J4" s="104">
        <f>'支給申請書兼請求書（医療機関等→都道府県）'!AZ21</f>
        <v>0</v>
      </c>
      <c r="K4" s="104">
        <f>'支給申請書兼請求書（医療機関等→都道府県）'!BF27</f>
        <v>0</v>
      </c>
      <c r="L4" s="104">
        <f>'支給申請書兼請求書（医療機関等→都道府県）'!BF29</f>
        <v>0</v>
      </c>
      <c r="M4" s="104">
        <f>'支給申請書兼請求書（医療機関等→都道府県）'!BF31</f>
        <v>0</v>
      </c>
      <c r="N4" s="104">
        <f>'支給申請書兼請求書（医療機関等→都道府県）'!BF33</f>
        <v>0</v>
      </c>
      <c r="O4" s="106" t="str">
        <f>'支給申請書兼請求書（医療機関等→都道府県）'!AZ16&amp;"/"&amp;'支給申請書兼請求書（医療機関等→都道府県）'!BJ16&amp;"/"&amp;'支給申請書兼請求書（医療機関等→都道府県）'!BR16</f>
        <v>//</v>
      </c>
      <c r="P4" s="107" t="e">
        <f>VALUE(O4)</f>
        <v>#VALUE!</v>
      </c>
      <c r="Q4" s="108" t="e">
        <f>VALUE(O4)</f>
        <v>#VALUE!</v>
      </c>
      <c r="R4" s="109">
        <f>'支給申請書兼請求書（医療機関等→都道府県）'!N40</f>
        <v>0</v>
      </c>
      <c r="S4" s="109">
        <f>'支給申請書兼請求書（医療機関等→都道府県）'!N41</f>
        <v>0</v>
      </c>
      <c r="T4" s="109">
        <f>'支給申請書兼請求書（医療機関等→都道府県）'!N42</f>
        <v>0</v>
      </c>
      <c r="U4" s="104">
        <f>'支給申請書兼請求書（医療機関等→都道府県）'!N47</f>
        <v>0</v>
      </c>
      <c r="V4" s="104">
        <f>'支給申請書兼請求書（医療機関等→都道府県）'!BB47</f>
        <v>0</v>
      </c>
      <c r="W4" s="104">
        <f>'支給申請書兼請求書（医療機関等→都道府県）'!AI50</f>
        <v>0</v>
      </c>
      <c r="X4" s="104" t="str">
        <f>'支給申請書兼請求書（医療機関等→都道府県）'!AI47&amp;'支給申請書兼請求書（医療機関等→都道府県）'!AK47&amp;'支給申請書兼請求書（医療機関等→都道府県）'!AM47&amp;'支給申請書兼請求書（医療機関等→都道府県）'!AO47</f>
        <v/>
      </c>
      <c r="Y4" s="104" t="str">
        <f>'支給申請書兼請求書（医療機関等→都道府県）'!BT47&amp;'支給申請書兼請求書（医療機関等→都道府県）'!BV47&amp;'支給申請書兼請求書（医療機関等→都道府県）'!BX47</f>
        <v/>
      </c>
      <c r="Z4" s="104" t="str">
        <f>IF(W4="普通",1,IF(W4="当座",2,"未入力"))</f>
        <v>未入力</v>
      </c>
      <c r="AA4" s="104" t="str">
        <f>'支給申請書兼請求書（医療機関等→都道府県）'!N50&amp;'支給申請書兼請求書（医療機関等→都道府県）'!P50&amp;'支給申請書兼請求書（医療機関等→都道府県）'!R50&amp;'支給申請書兼請求書（医療機関等→都道府県）'!T50&amp;'支給申請書兼請求書（医療機関等→都道府県）'!V50&amp;'支給申請書兼請求書（医療機関等→都道府県）'!X50&amp;'支給申請書兼請求書（医療機関等→都道府県）'!Z50</f>
        <v/>
      </c>
      <c r="AB4" s="104">
        <f>'支給申請書兼請求書（医療機関等→都道府県）'!BB50</f>
        <v>0</v>
      </c>
      <c r="AC4" s="110">
        <f>'支給申請書兼請求書（医療機関等→都道府県）'!BB51</f>
        <v>0</v>
      </c>
      <c r="AD4" s="104">
        <f>'支給申請書兼請求書（医療機関等→都道府県）'!N17</f>
        <v>0</v>
      </c>
      <c r="AE4" s="110">
        <f>'支給申請書兼請求書（医療機関等→都道府県）'!N16</f>
        <v>0</v>
      </c>
      <c r="AG4" s="111">
        <f>COUNTIF('賃上げ支援事業対象施設報告シート（法人単位）'!$D:$D,AG2)</f>
        <v>0</v>
      </c>
      <c r="AH4" s="111">
        <f>SUMIF('賃上げ支援事業対象施設報告シート（法人単位）'!$D:$D,AG2,'賃上げ支援事業対象施設報告シート（法人単位）'!$E:$E)</f>
        <v>0</v>
      </c>
      <c r="AI4" s="111">
        <f>SUMIF('賃上げ支援事業対象施設報告シート（法人単位）'!$D:$D,AG2,'賃上げ支援事業対象施設報告シート（法人単位）'!$F:$F)</f>
        <v>0</v>
      </c>
      <c r="AJ4" s="111">
        <f>COUNTIF('賃上げ支援事業対象施設報告シート（法人単位）'!$D:$D,AJ2)</f>
        <v>0</v>
      </c>
      <c r="AK4" s="111">
        <f>SUMIF('賃上げ支援事業対象施設報告シート（法人単位）'!$D:$D,AJ2,'賃上げ支援事業対象施設報告シート（法人単位）'!$E:$E)</f>
        <v>0</v>
      </c>
      <c r="AL4" s="111">
        <f>COUNTIF('賃上げ支援事業対象施設報告シート（法人単位）'!$D:$D,AL2)</f>
        <v>0</v>
      </c>
      <c r="AM4" s="111">
        <f>SUMIF('賃上げ支援事業対象施設報告シート（法人単位）'!$D:$D,AL2,'賃上げ支援事業対象施設報告シート（法人単位）'!$E:$E)</f>
        <v>0</v>
      </c>
      <c r="AN4" s="111">
        <f>COUNTIF('賃上げ支援事業対象施設報告シート（法人単位）'!$D:$D,AN2)</f>
        <v>0</v>
      </c>
      <c r="AO4" s="111">
        <f>SUMIF('賃上げ支援事業対象施設報告シート（法人単位）'!$D:$D,AN2,'賃上げ支援事業対象施設報告シート（法人単位）'!$E:$E)</f>
        <v>0</v>
      </c>
      <c r="AP4" s="111">
        <f>COUNTIF('物価支援事業（請求額内訳）（法人単位）'!$D:$D,AP2)</f>
        <v>0</v>
      </c>
      <c r="AQ4" s="111">
        <f>SUMIF('物価支援事業（請求額内訳）（法人単位）'!$D:$D,AP2,'物価支援事業（請求額内訳）（法人単位）'!$E:$E)</f>
        <v>0</v>
      </c>
      <c r="AR4" s="111">
        <f>SUMIF('物価支援事業（請求額内訳）（法人単位）'!$D:$D,AP2,'物価支援事業（請求額内訳）（法人単位）'!$G:$G)</f>
        <v>0</v>
      </c>
      <c r="AS4" s="111">
        <f>COUNTIF('物価支援事業（請求額内訳）（法人単位）'!$D:$D,AS2)</f>
        <v>0</v>
      </c>
      <c r="AT4" s="111">
        <f>SUMIF('物価支援事業（請求額内訳）（法人単位）'!$D:$D,AS2,'物価支援事業（請求額内訳）（法人単位）'!$E:$E)</f>
        <v>0</v>
      </c>
      <c r="AU4" s="111">
        <f>COUNTIF('物価支援事業（請求額内訳）（法人単位）'!$D:$D,AU2)</f>
        <v>0</v>
      </c>
      <c r="AV4" s="111">
        <f>SUMIF('物価支援事業（請求額内訳）（法人単位）'!$D:$D,AU2,'物価支援事業（請求額内訳）（法人単位）'!$E:$E)</f>
        <v>0</v>
      </c>
    </row>
    <row r="5" spans="1:50">
      <c r="H5" s="112"/>
      <c r="O5" s="113"/>
    </row>
    <row r="6" spans="1:50">
      <c r="O6" s="113"/>
    </row>
  </sheetData>
  <sheetProtection sheet="1" objects="1" scenarios="1"/>
  <mergeCells count="9">
    <mergeCell ref="AP1:AV1"/>
    <mergeCell ref="AP2:AR2"/>
    <mergeCell ref="AS2:AT2"/>
    <mergeCell ref="AU2:AV2"/>
    <mergeCell ref="AG1:AO1"/>
    <mergeCell ref="AG2:AI2"/>
    <mergeCell ref="AJ2:AK2"/>
    <mergeCell ref="AL2:AM2"/>
    <mergeCell ref="AN2:AO2"/>
  </mergeCells>
  <phoneticPr fontId="43"/>
  <pageMargins left="0.7" right="0.7" top="0.75" bottom="0.75" header="0.3" footer="0.3"/>
  <pageSetup paperSize="9" orientation="landscape"/>
  <ignoredErrors>
    <ignoredError sqref="AK4 AL4:AP4 AT4:AU4"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申請書の記入方法</vt:lpstr>
      <vt:lpstr>支給申請書兼請求書（医療機関等→都道府県）</vt:lpstr>
      <vt:lpstr>【総額及び平均額】賃上げ支援事業請求額内訳（法人単位）</vt:lpstr>
      <vt:lpstr>賃上げ支援事業対象施設報告シート（法人単位）</vt:lpstr>
      <vt:lpstr>別紙（2.0％超部分算定シート）（法人単位）</vt:lpstr>
      <vt:lpstr>物価支援事業（請求額内訳）（法人単位）</vt:lpstr>
      <vt:lpstr>物価支援事業（算定シート） </vt:lpstr>
      <vt:lpstr>【有床診（2施設以上）】物価支援事業（算定シート）</vt:lpstr>
      <vt:lpstr>【参考】集計用シート</vt:lpstr>
      <vt:lpstr>都道府県リスト</vt:lpstr>
      <vt:lpstr>'【総額及び平均額】賃上げ支援事業請求額内訳（法人単位）'!Print_Area</vt:lpstr>
      <vt:lpstr>'【有床診（2施設以上）】物価支援事業（算定シート）'!Print_Area</vt:lpstr>
      <vt:lpstr>'支給申請書兼請求書（医療機関等→都道府県）'!Print_Area</vt:lpstr>
      <vt:lpstr>'賃上げ支援事業対象施設報告シート（法人単位）'!Print_Area</vt:lpstr>
      <vt:lpstr>'物価支援事業（算定シート） '!Print_Area</vt:lpstr>
      <vt:lpstr>'別紙（2.0％超部分算定シート）（法人単位）'!Print_Area</vt:lpstr>
      <vt:lpstr>'【総額及び平均額】賃上げ支援事業請求額内訳（法人単位）'!Print_Titles</vt:lpstr>
      <vt:lpstr>'別紙（2.0％超部分算定シート）（法人単位）'!Print_Titles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青森県</dc:creator>
  <cp:lastModifiedBy>田畑 雄史(JTB)</cp:lastModifiedBy>
  <dcterms:created xsi:type="dcterms:W3CDTF">2026-06-10T11:01:58Z</dcterms:created>
  <dcterms:modified xsi:type="dcterms:W3CDTF">2026-06-11T08:20:19Z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